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pivotTables/pivotTable3.xml" ContentType="application/vnd.openxmlformats-officedocument.spreadsheetml.pivotTable+xml"/>
  <Override PartName="/xl/drawings/drawing4.xml" ContentType="application/vnd.openxmlformats-officedocument.drawing+xml"/>
  <Override PartName="/xl/pivotTables/pivotTable4.xml" ContentType="application/vnd.openxmlformats-officedocument.spreadsheetml.pivotTable+xml"/>
  <Override PartName="/xl/drawings/drawing5.xml" ContentType="application/vnd.openxmlformats-officedocument.drawing+xml"/>
  <Override PartName="/xl/pivotTables/pivotTable5.xml" ContentType="application/vnd.openxmlformats-officedocument.spreadsheetml.pivotTable+xml"/>
  <Override PartName="/xl/drawings/drawing6.xml" ContentType="application/vnd.openxmlformats-officedocument.drawing+xml"/>
  <Override PartName="/xl/pivotTables/pivotTable6.xml" ContentType="application/vnd.openxmlformats-officedocument.spreadsheetml.pivotTable+xml"/>
  <Override PartName="/xl/drawings/drawing7.xml" ContentType="application/vnd.openxmlformats-officedocument.drawing+xml"/>
  <Override PartName="/xl/pivotTables/pivotTable7.xml" ContentType="application/vnd.openxmlformats-officedocument.spreadsheetml.pivotTable+xml"/>
  <Override PartName="/xl/drawings/drawing8.xml" ContentType="application/vnd.openxmlformats-officedocument.drawing+xml"/>
  <Override PartName="/xl/pivotTables/pivotTable8.xml" ContentType="application/vnd.openxmlformats-officedocument.spreadsheetml.pivotTable+xml"/>
  <Override PartName="/xl/drawings/drawing9.xml" ContentType="application/vnd.openxmlformats-officedocument.drawing+xml"/>
  <Override PartName="/xl/pivotTables/pivotTable9.xml" ContentType="application/vnd.openxmlformats-officedocument.spreadsheetml.pivotTable+xml"/>
  <Override PartName="/xl/drawings/drawing10.xml" ContentType="application/vnd.openxmlformats-officedocument.drawing+xml"/>
  <Override PartName="/xl/pivotTables/pivotTable10.xml" ContentType="application/vnd.openxmlformats-officedocument.spreadsheetml.pivotTable+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panasenko\Desktop\прайс наш\2016\"/>
    </mc:Choice>
  </mc:AlternateContent>
  <bookViews>
    <workbookView xWindow="0" yWindow="0" windowWidth="28800" windowHeight="12435" tabRatio="948" activeTab="11"/>
  </bookViews>
  <sheets>
    <sheet name="Main" sheetId="1" r:id="rId1"/>
    <sheet name="Home+SOHO" sheetId="2" r:id="rId2"/>
    <sheet name="SMB+Enterprise" sheetId="3" r:id="rId3"/>
    <sheet name="xSP" sheetId="7" state="hidden" r:id="rId4"/>
    <sheet name="Traffic" sheetId="22" r:id="rId5"/>
    <sheet name="DDoS_Prevention" sheetId="25" r:id="rId6"/>
    <sheet name="Maintenance" sheetId="26" r:id="rId7"/>
    <sheet name="Media" sheetId="19" r:id="rId8"/>
    <sheet name="ProductComposition" sheetId="16" state="hidden" r:id="rId9"/>
    <sheet name="ProductCompositionMatrix" sheetId="21" r:id="rId10"/>
    <sheet name="Migration" sheetId="23" r:id="rId11"/>
    <sheet name="Comment" sheetId="18" r:id="rId12"/>
    <sheet name="Cover" sheetId="8" r:id="rId13"/>
    <sheet name="SaleListHome+SOHO" sheetId="5" state="hidden" r:id="rId14"/>
    <sheet name="SaleListSMB+Enterprise" sheetId="4" state="hidden" r:id="rId15"/>
    <sheet name="SaleListxSP" sheetId="15" state="hidden" r:id="rId16"/>
    <sheet name="SaleListHostedSecurity" sheetId="24" state="hidden" r:id="rId17"/>
    <sheet name="SaleListMSA" sheetId="27" state="hidden" r:id="rId18"/>
    <sheet name="SaleListMedia" sheetId="20" state="hidden" r:id="rId19"/>
    <sheet name="ProductList" sheetId="11" state="hidden" r:id="rId20"/>
    <sheet name="MigrationList" sheetId="10" state="hidden" r:id="rId21"/>
    <sheet name="Data" sheetId="12" state="hidden" r:id="rId22"/>
  </sheets>
  <definedNames>
    <definedName name="_xlnm._FilterDatabase" localSheetId="0" hidden="1">Main!$B$7:$D$21</definedName>
    <definedName name="_xlnm._FilterDatabase" localSheetId="20" hidden="1">MigrationList!$A$1:$C$96</definedName>
    <definedName name="_xlnm._FilterDatabase" localSheetId="19" hidden="1">ProductList!$A$1:$N$82</definedName>
    <definedName name="_xlnm._FilterDatabase" localSheetId="13" hidden="1">'SaleListHome+SOHO'!$A$1:$M$14</definedName>
    <definedName name="_xlnm._FilterDatabase" localSheetId="16" hidden="1">SaleListHostedSecurity!$A$1:$M$77</definedName>
    <definedName name="_xlnm._FilterDatabase" localSheetId="17" hidden="1">SaleListMSA!$A$1:$L$9</definedName>
    <definedName name="_xlnm._FilterDatabase" localSheetId="14" hidden="1">'SaleListSMB+Enterprise'!$A$1:$M$1449</definedName>
    <definedName name="_xlnm._FilterDatabase" localSheetId="15" hidden="1">SaleListxSP!$A$1:$M$1</definedName>
    <definedName name="abc">#REF!+#REF!</definedName>
    <definedName name="ad">#REF!</definedName>
    <definedName name="ada">#REF!</definedName>
    <definedName name="afdaf">#REF!</definedName>
    <definedName name="CommentVC">Data!$S$9</definedName>
    <definedName name="COre">#REF!</definedName>
    <definedName name="Core_4861">#REF!</definedName>
    <definedName name="Core4861">#REF!</definedName>
    <definedName name="CoverVC">Data!$T$9</definedName>
    <definedName name="da">#REF!,#REF!,#REF!</definedName>
    <definedName name="DDoS_PreventionVC">Data!$L$9</definedName>
    <definedName name="Endpoint">#REF!</definedName>
    <definedName name="EnterpriseVC">Data!$I$9</definedName>
    <definedName name="IsPublicVC">Data!$G$9</definedName>
    <definedName name="list">#REF!</definedName>
    <definedName name="MaintenanceVC">Data!$M$9</definedName>
    <definedName name="MediaVC">Data!$N$9</definedName>
    <definedName name="MigrationVC">Data!$R$9</definedName>
    <definedName name="prod1">#REF!</definedName>
    <definedName name="produc">#REF!</definedName>
    <definedName name="product">#REF!</definedName>
    <definedName name="ProductCompositionMatrixVC">Data!$Q$9</definedName>
    <definedName name="ProductCompositionVC">Data!$P$9</definedName>
    <definedName name="ProductSelectorVC">Data!$O$9</definedName>
    <definedName name="PSLicenseType">Data!$A$109:$A$116</definedName>
    <definedName name="PSTerm">Data!$A$102:$A$104</definedName>
    <definedName name="select">#REF!,#REF!,#REF!</definedName>
    <definedName name="Select_4863">#REF!</definedName>
    <definedName name="sf">#REF!</definedName>
    <definedName name="SOHOVC">Data!$H$9</definedName>
    <definedName name="TrafficVC">Data!$K$9</definedName>
    <definedName name="xSPVC">Data!$J$9</definedName>
  </definedNames>
  <calcPr calcId="152511"/>
  <pivotCaches>
    <pivotCache cacheId="0" r:id="rId23"/>
    <pivotCache cacheId="1" r:id="rId24"/>
    <pivotCache cacheId="2" r:id="rId25"/>
    <pivotCache cacheId="3" r:id="rId26"/>
    <pivotCache cacheId="4" r:id="rId27"/>
    <pivotCache cacheId="5" r:id="rId28"/>
    <pivotCache cacheId="6" r:id="rId29"/>
    <pivotCache cacheId="7" r:id="rId30"/>
  </pivotCaches>
</workbook>
</file>

<file path=xl/calcChain.xml><?xml version="1.0" encoding="utf-8"?>
<calcChain xmlns="http://schemas.openxmlformats.org/spreadsheetml/2006/main">
  <c r="E13" i="18" l="1"/>
  <c r="E12" i="18"/>
  <c r="D4" i="12" l="1"/>
  <c r="AS108" i="12"/>
  <c r="BR108" i="12" s="1"/>
  <c r="AR108" i="12"/>
  <c r="BQ108" i="12" s="1"/>
  <c r="A9" i="12"/>
  <c r="B101" i="12"/>
  <c r="M9" i="12"/>
  <c r="G15" i="1" s="1"/>
  <c r="E17" i="12"/>
  <c r="C17" i="12"/>
  <c r="AQ108" i="12"/>
  <c r="BP108" i="12" s="1"/>
  <c r="AP108" i="12"/>
  <c r="BO108" i="12" s="1"/>
  <c r="AO108" i="12"/>
  <c r="BN108" i="12" s="1"/>
  <c r="AN108" i="12"/>
  <c r="BM108" i="12" s="1"/>
  <c r="AM108" i="12"/>
  <c r="BL108" i="12" s="1"/>
  <c r="AL108" i="12"/>
  <c r="BK108" i="12" s="1"/>
  <c r="AK108" i="12"/>
  <c r="BJ108" i="12" s="1"/>
  <c r="AJ108" i="12"/>
  <c r="BI108" i="12" s="1"/>
  <c r="AI108" i="12"/>
  <c r="BH108" i="12"/>
  <c r="AH108" i="12"/>
  <c r="BG108" i="12" s="1"/>
  <c r="L9" i="12"/>
  <c r="G14" i="1" s="1"/>
  <c r="A5" i="12"/>
  <c r="A7" i="12"/>
  <c r="E16" i="12"/>
  <c r="C16" i="12"/>
  <c r="N9" i="12"/>
  <c r="G16" i="1" s="1"/>
  <c r="E13" i="12"/>
  <c r="E14" i="12"/>
  <c r="E15" i="12"/>
  <c r="E18" i="12"/>
  <c r="C13" i="12"/>
  <c r="C14" i="12"/>
  <c r="C15" i="12"/>
  <c r="C18" i="12"/>
  <c r="B119" i="12"/>
  <c r="B110" i="12"/>
  <c r="B111" i="12"/>
  <c r="B112" i="12"/>
  <c r="B113" i="12"/>
  <c r="B114" i="12"/>
  <c r="B115" i="12"/>
  <c r="B116" i="12"/>
  <c r="B117" i="12"/>
  <c r="B118" i="12"/>
  <c r="B109" i="12"/>
  <c r="B2" i="12" s="1"/>
  <c r="A110" i="12"/>
  <c r="A111" i="12"/>
  <c r="A112" i="12"/>
  <c r="A113" i="12"/>
  <c r="A114" i="12"/>
  <c r="A115" i="12"/>
  <c r="A116" i="12"/>
  <c r="A117" i="12"/>
  <c r="A118" i="12"/>
  <c r="A119" i="12"/>
  <c r="A109" i="12"/>
  <c r="E60" i="12"/>
  <c r="E87" i="12" s="1"/>
  <c r="AG108" i="12" s="1"/>
  <c r="BF108" i="12" s="1"/>
  <c r="E59" i="12"/>
  <c r="E86" i="12" s="1"/>
  <c r="AF108" i="12" s="1"/>
  <c r="BE108" i="12" s="1"/>
  <c r="E58" i="12"/>
  <c r="E85" i="12" s="1"/>
  <c r="AE108" i="12" s="1"/>
  <c r="BD108" i="12" s="1"/>
  <c r="E57" i="12"/>
  <c r="E84" i="12" s="1"/>
  <c r="AD108" i="12" s="1"/>
  <c r="BC108" i="12" s="1"/>
  <c r="E56" i="12"/>
  <c r="E83" i="12" s="1"/>
  <c r="AC108" i="12" s="1"/>
  <c r="BB108" i="12" s="1"/>
  <c r="E55" i="12"/>
  <c r="E82" i="12" s="1"/>
  <c r="AB108" i="12" s="1"/>
  <c r="BA108" i="12" s="1"/>
  <c r="E54" i="12"/>
  <c r="E81" i="12" s="1"/>
  <c r="AA108" i="12" s="1"/>
  <c r="AZ108" i="12" s="1"/>
  <c r="E53" i="12"/>
  <c r="E80" i="12" s="1"/>
  <c r="Z108" i="12" s="1"/>
  <c r="AY108" i="12" s="1"/>
  <c r="E52" i="12"/>
  <c r="E79" i="12" s="1"/>
  <c r="Y108" i="12" s="1"/>
  <c r="AX108" i="12" s="1"/>
  <c r="E51" i="12"/>
  <c r="E78" i="12" s="1"/>
  <c r="X108" i="12" s="1"/>
  <c r="AW108" i="12" s="1"/>
  <c r="E50" i="12"/>
  <c r="E77" i="12" s="1"/>
  <c r="W108" i="12" s="1"/>
  <c r="AV108" i="12" s="1"/>
  <c r="E49" i="12"/>
  <c r="E76" i="12" s="1"/>
  <c r="V108" i="12" s="1"/>
  <c r="AU108" i="12" s="1"/>
  <c r="H9" i="12"/>
  <c r="G10" i="1" s="1"/>
  <c r="O9" i="12"/>
  <c r="T9" i="12"/>
  <c r="G21" i="1" s="1"/>
  <c r="S9" i="12"/>
  <c r="G20" i="1" s="1"/>
  <c r="G19" i="1"/>
  <c r="G18" i="1"/>
  <c r="P9" i="12"/>
  <c r="G17" i="1" s="1"/>
  <c r="K9" i="12"/>
  <c r="G13" i="1" s="1"/>
  <c r="J9" i="12"/>
  <c r="G12" i="1" s="1"/>
  <c r="I9" i="12"/>
  <c r="G11" i="1" s="1"/>
  <c r="B4" i="12"/>
  <c r="E10" i="18" s="1"/>
  <c r="C4" i="12"/>
  <c r="B30" i="8"/>
  <c r="D2" i="12"/>
  <c r="C2" i="12"/>
  <c r="B8" i="18" l="1"/>
  <c r="C7" i="25"/>
  <c r="B7" i="18"/>
  <c r="C7" i="26"/>
  <c r="E19" i="12"/>
  <c r="C19" i="12"/>
  <c r="C8" i="16"/>
  <c r="B27" i="8"/>
  <c r="C7" i="16"/>
  <c r="B7" i="1"/>
  <c r="C7" i="2"/>
  <c r="C7" i="22"/>
  <c r="C7" i="3"/>
  <c r="C7" i="19"/>
  <c r="C7" i="7"/>
  <c r="C7" i="21"/>
  <c r="C7" i="23"/>
  <c r="C8" i="2"/>
  <c r="C8" i="19"/>
  <c r="C8" i="7"/>
  <c r="B8" i="1"/>
  <c r="C8" i="23"/>
  <c r="B108" i="12"/>
  <c r="C8" i="26"/>
  <c r="C8" i="3"/>
  <c r="C8" i="22"/>
  <c r="B56" i="8"/>
  <c r="C8" i="21"/>
  <c r="C8" i="25"/>
</calcChain>
</file>

<file path=xl/sharedStrings.xml><?xml version="1.0" encoding="utf-8"?>
<sst xmlns="http://schemas.openxmlformats.org/spreadsheetml/2006/main" count="20886" uniqueCount="2447">
  <si>
    <t>Set of applications included in the products.</t>
  </si>
  <si>
    <t>Rules of migration from the old product line.</t>
  </si>
  <si>
    <t>Title page for printed pricelist.</t>
  </si>
  <si>
    <t>Traffic licenses.</t>
  </si>
  <si>
    <t>Additional Data</t>
  </si>
  <si>
    <t>A220: Kaspersky Anti-Virus for Windows Server</t>
  </si>
  <si>
    <t>F310: Kaspersky Anti-Virus for Lotus Notes/Domino</t>
  </si>
  <si>
    <t>F111: Kaspersky Security for Microsoft Exchange</t>
  </si>
  <si>
    <t>G111: Kaspersky Anti-Virus for Microsoft ISA Server SE</t>
  </si>
  <si>
    <t>G110: Kaspersky Anti-Virus for Microsoft ISA Server EE</t>
  </si>
  <si>
    <t>Comm.Lic.+Maint.</t>
  </si>
  <si>
    <t>Maint. Renewal</t>
  </si>
  <si>
    <t>Public Sector</t>
  </si>
  <si>
    <t>Edu/Gov Lic.+Maint.</t>
  </si>
  <si>
    <t>Educational Renewal</t>
  </si>
  <si>
    <t>Public Sector Renewal</t>
  </si>
  <si>
    <t>Edu/Gov Maint.</t>
  </si>
  <si>
    <t>Governmental</t>
  </si>
  <si>
    <t>Student Lic.+Maint.</t>
  </si>
  <si>
    <t>C</t>
  </si>
  <si>
    <t>Governmental Renewal</t>
  </si>
  <si>
    <t>SOHO</t>
  </si>
  <si>
    <t>Enterprise</t>
  </si>
  <si>
    <t>xsP</t>
  </si>
  <si>
    <t>Count and Sum of prices</t>
  </si>
  <si>
    <t>Kaspersky Lab Benelux B.V. Hambakenwetering 10, 5231 DC  's-Hertogenbosch, Netherlands</t>
  </si>
  <si>
    <t>sales@kaspersky.nl</t>
  </si>
  <si>
    <t>sales@kaspersky.co.jp</t>
  </si>
  <si>
    <t>K.K. Kaspersky Labs Japan: Higashi Kanda Towa Bldg. 6F 2-3-3, Higashi Kanda, Chiyoda-ku, Tokyo, JAPAN 101-0031</t>
  </si>
  <si>
    <t>Hong Kong</t>
  </si>
  <si>
    <t>Taiwan</t>
  </si>
  <si>
    <t>Special Security</t>
  </si>
  <si>
    <t>HostedSecurity</t>
  </si>
  <si>
    <t>License / Services Subscription</t>
  </si>
  <si>
    <t>HomeSpace Security</t>
  </si>
  <si>
    <t>Dt</t>
  </si>
  <si>
    <t>Desktop</t>
  </si>
  <si>
    <t>Box</t>
  </si>
  <si>
    <t>1 year</t>
  </si>
  <si>
    <t>License Pack</t>
  </si>
  <si>
    <t>2 year</t>
  </si>
  <si>
    <t>Band C: 3</t>
  </si>
  <si>
    <t>PDA</t>
  </si>
  <si>
    <t>Band E: 5</t>
  </si>
  <si>
    <t>Node</t>
  </si>
  <si>
    <t>License</t>
  </si>
  <si>
    <t>Band K: 10-14</t>
  </si>
  <si>
    <t>10-14Node</t>
  </si>
  <si>
    <t>Band N: 20-24</t>
  </si>
  <si>
    <t>20-24Node</t>
  </si>
  <si>
    <t>Band P: 25-49</t>
  </si>
  <si>
    <t>25-49Node</t>
  </si>
  <si>
    <t>Band R: 100-149</t>
  </si>
  <si>
    <t>100-149Node</t>
  </si>
  <si>
    <t>Band S: 150-249</t>
  </si>
  <si>
    <t>150-249Node</t>
  </si>
  <si>
    <t>Traffic Licence</t>
  </si>
  <si>
    <t>Band P: 250-499</t>
  </si>
  <si>
    <t>250-499TrafficD</t>
  </si>
  <si>
    <t xml:space="preserve">   Kaspersky Anti-Virus for xSP</t>
  </si>
  <si>
    <t xml:space="preserve">   Kaspersky Anti-Spam for xSP</t>
  </si>
  <si>
    <t>250-499Node</t>
  </si>
  <si>
    <t xml:space="preserve">   Kaspersky Security for xSP</t>
  </si>
  <si>
    <t>Mb of traffic per day</t>
  </si>
  <si>
    <t>10-14User</t>
  </si>
  <si>
    <t>15-19Mx</t>
  </si>
  <si>
    <t>15-19User</t>
  </si>
  <si>
    <t>Media Pack</t>
  </si>
  <si>
    <t>Band Z: 1</t>
  </si>
  <si>
    <t>Table of contents</t>
  </si>
  <si>
    <t>Price list</t>
  </si>
  <si>
    <t>xSP</t>
  </si>
  <si>
    <t>Product Composition</t>
  </si>
  <si>
    <t>Migration</t>
  </si>
  <si>
    <t>Comment</t>
  </si>
  <si>
    <t>Cover</t>
  </si>
  <si>
    <t>ADDRESS:</t>
  </si>
  <si>
    <t>MAIL:</t>
  </si>
  <si>
    <t>APPLICABILITY</t>
  </si>
  <si>
    <t>EFFECTIVE SINCE</t>
  </si>
  <si>
    <t>Addess</t>
  </si>
  <si>
    <t>Euro</t>
  </si>
  <si>
    <t>excluding</t>
  </si>
  <si>
    <t>Germany</t>
  </si>
  <si>
    <t>Kaspersky Lab France. 2, Rue Joseph Monier, 92500 Rueil Malmaison, France</t>
  </si>
  <si>
    <t>F</t>
  </si>
  <si>
    <t>France</t>
  </si>
  <si>
    <t>Kaspersky Lab UK. Culham Innovation Centre, D5 Culham Science Centre, Abingdon OX14 3DB, United Kingdom</t>
  </si>
  <si>
    <t>GBP</t>
  </si>
  <si>
    <t>U</t>
  </si>
  <si>
    <t>UK</t>
  </si>
  <si>
    <t>Kaspersky Lab. 10 Geroev Panfilovtsev St. Moscow, 125363</t>
  </si>
  <si>
    <t>X</t>
  </si>
  <si>
    <t>European</t>
  </si>
  <si>
    <t>USD</t>
  </si>
  <si>
    <t>N</t>
  </si>
  <si>
    <t>International</t>
  </si>
  <si>
    <t>B</t>
  </si>
  <si>
    <t>Benelux</t>
  </si>
  <si>
    <t>Kaspersky Lab Polska Sp z.o.o. ul. Krotka 27A, 42-200 Czestochowa, Poland</t>
  </si>
  <si>
    <t>PLN</t>
  </si>
  <si>
    <t>P</t>
  </si>
  <si>
    <t>Poland</t>
  </si>
  <si>
    <t>H</t>
  </si>
  <si>
    <t>China</t>
  </si>
  <si>
    <t>Kaspersky Lab inc. 300 Unicorn Park Drive, Woburn, MA 01801, Massachusetts</t>
  </si>
  <si>
    <t>A</t>
  </si>
  <si>
    <t>USA</t>
  </si>
  <si>
    <t>R</t>
  </si>
  <si>
    <t>Russia</t>
  </si>
  <si>
    <t>JPY</t>
  </si>
  <si>
    <t>J</t>
  </si>
  <si>
    <t>Japan</t>
  </si>
  <si>
    <t>Support-Users@fr.kaspersky.com</t>
  </si>
  <si>
    <t>sales@kasperskylab.co.uk</t>
  </si>
  <si>
    <t>sales@kaspersky.com</t>
  </si>
  <si>
    <t>info@kaspersky.pl</t>
  </si>
  <si>
    <t>klc@kaspersky.com.cn</t>
  </si>
  <si>
    <t>Applicability</t>
  </si>
  <si>
    <t>United Kingdom of Great Britain and Nothern Ireland</t>
  </si>
  <si>
    <t>Europe</t>
  </si>
  <si>
    <t>Worldwide</t>
  </si>
  <si>
    <t>United Stated of America, and Canada</t>
  </si>
  <si>
    <t>PositionCode</t>
  </si>
  <si>
    <t>PartNumber</t>
  </si>
  <si>
    <t>Category</t>
  </si>
  <si>
    <t>Code</t>
  </si>
  <si>
    <t>Product</t>
  </si>
  <si>
    <t>LicenceDescription</t>
  </si>
  <si>
    <t>Business</t>
  </si>
  <si>
    <t>Type</t>
  </si>
  <si>
    <t>Volume</t>
  </si>
  <si>
    <t>SKU</t>
  </si>
  <si>
    <t>C210: Kaspersky Anti-Virus for Linux File Server</t>
  </si>
  <si>
    <t>G310: Kaspersky Anti-Virus for Proxy Server</t>
  </si>
  <si>
    <t>CNY</t>
  </si>
  <si>
    <t>L</t>
  </si>
  <si>
    <t>Russian Federation</t>
  </si>
  <si>
    <t>Commonwealth of independent states, and Baltic countries</t>
  </si>
  <si>
    <t>Media</t>
  </si>
  <si>
    <t>ProductSelector</t>
  </si>
  <si>
    <t>ProductComposition</t>
  </si>
  <si>
    <t>RUR</t>
  </si>
  <si>
    <t>IS PUBLIC</t>
  </si>
  <si>
    <t>-</t>
  </si>
  <si>
    <t>Traffic</t>
  </si>
  <si>
    <t>ProductCompositionMatrix</t>
  </si>
  <si>
    <t>Gateway Security</t>
  </si>
  <si>
    <t>TrafficD</t>
  </si>
  <si>
    <t>Product Composition Matrix</t>
  </si>
  <si>
    <t>Home+SOHO</t>
  </si>
  <si>
    <t>SMB+Enterprise</t>
  </si>
  <si>
    <t>SMB and Enterprise products. Commercial, Non-profit, Educational, Government licenses.</t>
  </si>
  <si>
    <t>Description of pricing rules and licensing.</t>
  </si>
  <si>
    <t>Licences for ISP/ASP.</t>
  </si>
  <si>
    <t>Media packs.</t>
  </si>
  <si>
    <t>Band Q: 500-999</t>
  </si>
  <si>
    <t>500-999TrafficD</t>
  </si>
  <si>
    <t>Band R: 1000-1499</t>
  </si>
  <si>
    <t>1000-1499TrafficD</t>
  </si>
  <si>
    <t>Band S: 1500-2499</t>
  </si>
  <si>
    <t>1500-2499TrafficD</t>
  </si>
  <si>
    <t>Band T: 2500-4999</t>
  </si>
  <si>
    <t>2500-4999TrafficD</t>
  </si>
  <si>
    <t>Mx</t>
  </si>
  <si>
    <t>10-14Mx</t>
  </si>
  <si>
    <t>20-24Mx</t>
  </si>
  <si>
    <t>20-24User</t>
  </si>
  <si>
    <t>25-49Mx</t>
  </si>
  <si>
    <t>25-49User</t>
  </si>
  <si>
    <t>50-99Mx</t>
  </si>
  <si>
    <t>50-99User</t>
  </si>
  <si>
    <t>100-149Mx</t>
  </si>
  <si>
    <t>100-149User</t>
  </si>
  <si>
    <t>150-249Mx</t>
  </si>
  <si>
    <t>150-249User</t>
  </si>
  <si>
    <t>250-499Mx</t>
  </si>
  <si>
    <t>250-499User</t>
  </si>
  <si>
    <t>Home user, Small and Home office products.</t>
  </si>
  <si>
    <t>Subscription period</t>
  </si>
  <si>
    <t>1 Year</t>
  </si>
  <si>
    <t>D</t>
  </si>
  <si>
    <t>T</t>
  </si>
  <si>
    <t>License Type</t>
  </si>
  <si>
    <t>Base</t>
  </si>
  <si>
    <t>Renewal</t>
  </si>
  <si>
    <t>Educational</t>
  </si>
  <si>
    <t>S</t>
  </si>
  <si>
    <t>2 Years</t>
  </si>
  <si>
    <t>3 Years</t>
  </si>
  <si>
    <t>K</t>
  </si>
  <si>
    <t>M</t>
  </si>
  <si>
    <t>Q</t>
  </si>
  <si>
    <t>V</t>
  </si>
  <si>
    <t>W</t>
  </si>
  <si>
    <t>Y</t>
  </si>
  <si>
    <t>E</t>
  </si>
  <si>
    <t>Cross-grade</t>
  </si>
  <si>
    <t>France, North Africa &amp; French speaking Switzerland</t>
  </si>
  <si>
    <t>Rm. A504-505,U-SPACE Mall, #8 Guang Qu Men Wai St., Chao Yang District, 100022, Beijing, China</t>
  </si>
  <si>
    <t>A221: Kaspersky Anti-Virus for Windows Server EE</t>
  </si>
  <si>
    <t>включая</t>
  </si>
  <si>
    <t>Band M: 15-19</t>
  </si>
  <si>
    <t>15-19Node</t>
  </si>
  <si>
    <t>Band Q: 50-99</t>
  </si>
  <si>
    <t>50-99Node</t>
  </si>
  <si>
    <t>Band T: 250-499</t>
  </si>
  <si>
    <t>LicenceObject</t>
  </si>
  <si>
    <t>Package</t>
  </si>
  <si>
    <t>Band</t>
  </si>
  <si>
    <t>LicenceComposition</t>
  </si>
  <si>
    <t>LicenceType</t>
  </si>
  <si>
    <t>Term</t>
  </si>
  <si>
    <t>Price</t>
  </si>
  <si>
    <t>Max of Price</t>
  </si>
  <si>
    <t>Model</t>
  </si>
  <si>
    <t>Sector</t>
  </si>
  <si>
    <t>Component</t>
  </si>
  <si>
    <t>Ind</t>
  </si>
  <si>
    <t>ProductID</t>
  </si>
  <si>
    <t>ProgramID</t>
  </si>
  <si>
    <t>LicenceObjectId</t>
  </si>
  <si>
    <t>PMID</t>
  </si>
  <si>
    <t>MSID</t>
  </si>
  <si>
    <t>PCID</t>
  </si>
  <si>
    <t>User</t>
  </si>
  <si>
    <t>+</t>
  </si>
  <si>
    <t>Software</t>
  </si>
  <si>
    <t>OpenSpace Security</t>
  </si>
  <si>
    <t>A210: Kaspersky Anti-Virus for Windows Workstation</t>
  </si>
  <si>
    <t>Storage Security</t>
  </si>
  <si>
    <t>Mail&amp;Gateway Security</t>
  </si>
  <si>
    <t>Max of Ind</t>
  </si>
  <si>
    <t>OldProduct</t>
  </si>
  <si>
    <t>NewProduct</t>
  </si>
  <si>
    <t>5111: Kaspersky Anti-Virus for xSP</t>
  </si>
  <si>
    <t>5711: Kaspersky Anti-Spam for xSP</t>
  </si>
  <si>
    <t>5811: Kaspersky Security for xSP</t>
  </si>
  <si>
    <t>Total</t>
  </si>
  <si>
    <t>Terms</t>
  </si>
  <si>
    <t>Pricing</t>
  </si>
  <si>
    <t>Pack</t>
  </si>
  <si>
    <t xml:space="preserve"> </t>
  </si>
  <si>
    <t>Software Upgrades</t>
  </si>
  <si>
    <t>Technical Support</t>
  </si>
  <si>
    <t>Licensing Control</t>
  </si>
  <si>
    <t>1</t>
  </si>
  <si>
    <t>Kaspersky Labs GmbH. Despag-Straße 3 85055  Ingolstadt, Germany</t>
  </si>
  <si>
    <t>D110: Kaspersky Endpoint Security for Mac</t>
  </si>
  <si>
    <t>Kaspersky Lab Italia srl. via F. Benaglia 13, 00153 Roma, Italia</t>
  </si>
  <si>
    <t>Italy</t>
  </si>
  <si>
    <t>Latin America (except Brazil)</t>
  </si>
  <si>
    <t>Spain</t>
  </si>
  <si>
    <t>O</t>
  </si>
  <si>
    <t>EEMEA</t>
  </si>
  <si>
    <t>Kaspersky Lab HQ. 10 Geroev Panfilovtsev St. Moscow, 125363</t>
  </si>
  <si>
    <t>AUD</t>
  </si>
  <si>
    <t>Australia</t>
  </si>
  <si>
    <t>I</t>
  </si>
  <si>
    <t>Middle East</t>
  </si>
  <si>
    <t>Brazil</t>
  </si>
  <si>
    <t>South Asia</t>
  </si>
  <si>
    <t xml:space="preserve">South East Asia </t>
  </si>
  <si>
    <t>sales.kaspersky.it</t>
  </si>
  <si>
    <t>anz_sales@kaspersky.com</t>
  </si>
  <si>
    <t>South East Asia</t>
  </si>
  <si>
    <t>Latin America</t>
  </si>
  <si>
    <t>Australia, New Zealand  &amp; Oceania</t>
  </si>
  <si>
    <t>India, Bangladesh, Sri-Lanka, Nepal</t>
  </si>
  <si>
    <t>Base Premium</t>
  </si>
  <si>
    <t>Renewal Premium</t>
  </si>
  <si>
    <t>Educational Premium</t>
  </si>
  <si>
    <t>Educational Renewal Premium</t>
  </si>
  <si>
    <t>Competitive Upgrade</t>
  </si>
  <si>
    <t>Competitive Upgrade Premium</t>
  </si>
  <si>
    <t>A221: Kaspersky Anti-Virus for Windows Server EE (EMC Celerra support)</t>
  </si>
  <si>
    <t/>
  </si>
  <si>
    <t>Upgrade</t>
  </si>
  <si>
    <t>Maintenance</t>
  </si>
  <si>
    <t>A211: Kaspersky Endpoint Security 8 for Windows (Workstations component)</t>
  </si>
  <si>
    <t>A222: Kaspersky Endpoint Security 8 for Windows (Servers component)</t>
  </si>
  <si>
    <t>Managed Security</t>
  </si>
  <si>
    <t>VirtualServer</t>
  </si>
  <si>
    <t>Targeted Security</t>
  </si>
  <si>
    <t>A230: Kaspersky Security for SharePoint Server</t>
  </si>
  <si>
    <t>Dvc</t>
  </si>
  <si>
    <t>Device</t>
  </si>
  <si>
    <t>3Dvc</t>
  </si>
  <si>
    <t>Germany, Austria and Switzerland</t>
  </si>
  <si>
    <t>VirtWKS</t>
  </si>
  <si>
    <t>VirtualWorkstation</t>
  </si>
  <si>
    <t>10-14VirtWKS</t>
  </si>
  <si>
    <t>15-19VirtWKS</t>
  </si>
  <si>
    <t>20-24VirtWKS</t>
  </si>
  <si>
    <t>25-49VirtWKS</t>
  </si>
  <si>
    <t>50-99VirtWKS</t>
  </si>
  <si>
    <t>100-149VirtWKS</t>
  </si>
  <si>
    <t>150-249VirtWKS</t>
  </si>
  <si>
    <t>250-499VirtWKS</t>
  </si>
  <si>
    <t>VirtSvr</t>
  </si>
  <si>
    <t>Band A: 1-1</t>
  </si>
  <si>
    <t>1-1VirtSvr</t>
  </si>
  <si>
    <t>Band B: 2-2</t>
  </si>
  <si>
    <t>2-2VirtSvr</t>
  </si>
  <si>
    <t>Band C: 3-3</t>
  </si>
  <si>
    <t>3-3VirtSvr</t>
  </si>
  <si>
    <t>Band D: 4-4</t>
  </si>
  <si>
    <t>4-4VirtSvr</t>
  </si>
  <si>
    <t>Band E: 5-9</t>
  </si>
  <si>
    <t>5-9VirtSvr</t>
  </si>
  <si>
    <t>10-14VirtSvr</t>
  </si>
  <si>
    <t>15-19VirtSvr</t>
  </si>
  <si>
    <t>20-24VirtSvr</t>
  </si>
  <si>
    <t>25-49VirtSvr</t>
  </si>
  <si>
    <t>50-99VirtSvr</t>
  </si>
  <si>
    <t>100-149VirtSvr</t>
  </si>
  <si>
    <t>150-249VirtSvr</t>
  </si>
  <si>
    <t>250-499VirtSvr</t>
  </si>
  <si>
    <t>Specification</t>
  </si>
  <si>
    <t>V201: Kaspersky Security for Virtualization</t>
  </si>
  <si>
    <t>Endpoint Security</t>
  </si>
  <si>
    <t>Total Security</t>
  </si>
  <si>
    <t>4851: Kaspersky WorkSpace Security   (default option)</t>
  </si>
  <si>
    <t>4851: Kaspersky WorkSpace Security   (2nd migration option)</t>
  </si>
  <si>
    <t>4851: Kaspersky WorkSpace Security   (3rd migration option)</t>
  </si>
  <si>
    <t>4851: Kaspersky WorkSpace Security   (4th migration option)</t>
  </si>
  <si>
    <t>4851: Kaspersky WorkSpace Security   (5th migration option)</t>
  </si>
  <si>
    <t>4853: Kaspersky BusinessSpace Security   (default option)</t>
  </si>
  <si>
    <t>4853: Kaspersky BusinessSpace Security   (2nd migration option)</t>
  </si>
  <si>
    <t>4853: Kaspersky BusinessSpace Security   (3rd migration option)</t>
  </si>
  <si>
    <t>4857: Kaspersky EnterpriseSpace Security   (default option)</t>
  </si>
  <si>
    <t>4857: Kaspersky EnterpriseSpace Security   (2nd migration option)</t>
  </si>
  <si>
    <t>4857: Kaspersky EnterpriseSpace Security   (3rd migration option)</t>
  </si>
  <si>
    <t>4859: Kaspersky TotalSpace Security   (default option)</t>
  </si>
  <si>
    <t>4859: Kaspersky TotalSpace Security   (2nd migration option)</t>
  </si>
  <si>
    <t>4859: Kaspersky TotalSpace Security   (3rd migration option)</t>
  </si>
  <si>
    <t xml:space="preserve">B171: Kaspersky Endpoint Security for Smartphone </t>
  </si>
  <si>
    <t>C120: Kaspersky Endpoint Security for Linux Workstation</t>
  </si>
  <si>
    <t>Core</t>
  </si>
  <si>
    <t>A213: Kaspersky Endpoint Security 10 for Windows (Workstations component)</t>
  </si>
  <si>
    <t>A214: Kaspersky Endpoint Security 10 for Windows (server mode)</t>
  </si>
  <si>
    <t>SME</t>
  </si>
  <si>
    <t>H110: Kaspersky Security Center (SME mode)</t>
  </si>
  <si>
    <t>MDM</t>
  </si>
  <si>
    <t>H110: Kaspersky Security Center (MDM mode)</t>
  </si>
  <si>
    <t>Add-on</t>
  </si>
  <si>
    <t>1-1Core</t>
  </si>
  <si>
    <t>2-2Core</t>
  </si>
  <si>
    <t>3-3Core</t>
  </si>
  <si>
    <t>4-4Core</t>
  </si>
  <si>
    <t>5-9Core</t>
  </si>
  <si>
    <t>10-14Core</t>
  </si>
  <si>
    <t>15-19Core</t>
  </si>
  <si>
    <t>20-24Core</t>
  </si>
  <si>
    <t>25-49Core</t>
  </si>
  <si>
    <t>50-99Core</t>
  </si>
  <si>
    <t>100-149Core</t>
  </si>
  <si>
    <t>150-249Core</t>
  </si>
  <si>
    <t>250-499Core</t>
  </si>
  <si>
    <t>5-9Node</t>
  </si>
  <si>
    <t xml:space="preserve">   Kaspersky Systems Management</t>
  </si>
  <si>
    <t>10-14SME</t>
  </si>
  <si>
    <t>15-19SME</t>
  </si>
  <si>
    <t>20-24SME</t>
  </si>
  <si>
    <t>25-49SME</t>
  </si>
  <si>
    <t>50-99SME</t>
  </si>
  <si>
    <t>100-149SME</t>
  </si>
  <si>
    <t>150-249SME</t>
  </si>
  <si>
    <t>250-499SME</t>
  </si>
  <si>
    <t>C301: Kaspersky Security 8.0 for Linux Mail Server</t>
  </si>
  <si>
    <t>C301: Kaspersky Security 8.0 for Linux Mail Server (AS component)</t>
  </si>
  <si>
    <t>C301: Kaspersky Security 8.0 for Linux Mail Server (AV component)</t>
  </si>
  <si>
    <t>MinBand</t>
  </si>
  <si>
    <t>STAN and Caucasus</t>
  </si>
  <si>
    <t>Belarus, Ukraine, Moldova</t>
  </si>
  <si>
    <t>BUM</t>
  </si>
  <si>
    <t>Band B: 2</t>
  </si>
  <si>
    <t>2Dt</t>
  </si>
  <si>
    <t>Card</t>
  </si>
  <si>
    <t>KL4221RAKFW</t>
  </si>
  <si>
    <t>KL4221RA*FW</t>
  </si>
  <si>
    <t>KL4221RAKDQ</t>
  </si>
  <si>
    <t>KL4221RA*DQ</t>
  </si>
  <si>
    <t>KL4221RAKFQ</t>
  </si>
  <si>
    <t>KL4221RA*FQ</t>
  </si>
  <si>
    <t>KL4221RAKDE</t>
  </si>
  <si>
    <t>KL4221RA*DE</t>
  </si>
  <si>
    <t>KL4221RAKDW</t>
  </si>
  <si>
    <t>KL4221RA*DW</t>
  </si>
  <si>
    <t>KL4221RAKDR</t>
  </si>
  <si>
    <t>KL4221RA*DR</t>
  </si>
  <si>
    <t>KL4221RAKFR</t>
  </si>
  <si>
    <t>KL4221RA*FR</t>
  </si>
  <si>
    <t>KL4221RAKDS</t>
  </si>
  <si>
    <t>KL4221RA*DS</t>
  </si>
  <si>
    <t>KL4221RAKFS</t>
  </si>
  <si>
    <t>KL4221RA*FS</t>
  </si>
  <si>
    <t>KL4221RAKFE</t>
  </si>
  <si>
    <t>KL4221RA*FE</t>
  </si>
  <si>
    <t>KL4221RAMFW</t>
  </si>
  <si>
    <t>KL4221RAMDQ</t>
  </si>
  <si>
    <t>KL4221RAMFQ</t>
  </si>
  <si>
    <t>KL4221RAMDE</t>
  </si>
  <si>
    <t>KL4221RAMDW</t>
  </si>
  <si>
    <t>KL4221RAMDR</t>
  </si>
  <si>
    <t>KL4221RAMFR</t>
  </si>
  <si>
    <t>KL4221RAMDS</t>
  </si>
  <si>
    <t>KL4221RAMFS</t>
  </si>
  <si>
    <t>KL4221RAMFE</t>
  </si>
  <si>
    <t>KL4221RANFW</t>
  </si>
  <si>
    <t>KL4221RANDQ</t>
  </si>
  <si>
    <t>KL4221RANFQ</t>
  </si>
  <si>
    <t>KL4221RANDE</t>
  </si>
  <si>
    <t>KL4221RANDW</t>
  </si>
  <si>
    <t>KL4221RANDR</t>
  </si>
  <si>
    <t>KL4221RANFR</t>
  </si>
  <si>
    <t>KL4221RANDS</t>
  </si>
  <si>
    <t>KL4221RANFS</t>
  </si>
  <si>
    <t>KL4221RANFE</t>
  </si>
  <si>
    <t>KL4221RAPFW</t>
  </si>
  <si>
    <t>KL4221RAPDQ</t>
  </si>
  <si>
    <t>KL4221RAPFQ</t>
  </si>
  <si>
    <t>KL4221RAPDE</t>
  </si>
  <si>
    <t>KL4221RAPDW</t>
  </si>
  <si>
    <t>KL4221RAPDR</t>
  </si>
  <si>
    <t>KL4221RAPFR</t>
  </si>
  <si>
    <t>KL4221RAPDS</t>
  </si>
  <si>
    <t>KL4221RAPFS</t>
  </si>
  <si>
    <t>KL4221RAPFE</t>
  </si>
  <si>
    <t>KL4221RAQFW</t>
  </si>
  <si>
    <t>KL4221RAQDQ</t>
  </si>
  <si>
    <t>KL4221RAQFQ</t>
  </si>
  <si>
    <t>KL4221RAQDE</t>
  </si>
  <si>
    <t>KL4221RAQDW</t>
  </si>
  <si>
    <t>KL4221RAQDR</t>
  </si>
  <si>
    <t>KL4221RAQFR</t>
  </si>
  <si>
    <t>KL4221RAQDS</t>
  </si>
  <si>
    <t>KL4221RAQFS</t>
  </si>
  <si>
    <t>KL4221RAQFE</t>
  </si>
  <si>
    <t>KL4221RARFW</t>
  </si>
  <si>
    <t>KL4221RARDQ</t>
  </si>
  <si>
    <t>KL4221RARFQ</t>
  </si>
  <si>
    <t>KL4221RARDE</t>
  </si>
  <si>
    <t>KL4221RARDW</t>
  </si>
  <si>
    <t>KL4221RARDR</t>
  </si>
  <si>
    <t>KL4221RARFR</t>
  </si>
  <si>
    <t>KL4221RARDS</t>
  </si>
  <si>
    <t>KL4221RARFS</t>
  </si>
  <si>
    <t>KL4221RARFE</t>
  </si>
  <si>
    <t>KL4221RASFW</t>
  </si>
  <si>
    <t>KL4221RASDQ</t>
  </si>
  <si>
    <t>KL4221RASFQ</t>
  </si>
  <si>
    <t>KL4221RASDE</t>
  </si>
  <si>
    <t>KL4221RASDW</t>
  </si>
  <si>
    <t>KL4221RASDR</t>
  </si>
  <si>
    <t>KL4221RASFR</t>
  </si>
  <si>
    <t>KL4221RASDS</t>
  </si>
  <si>
    <t>KL4221RASFS</t>
  </si>
  <si>
    <t>KL4221RASFE</t>
  </si>
  <si>
    <t>KL4221RATFW</t>
  </si>
  <si>
    <t>KL4221RATDQ</t>
  </si>
  <si>
    <t>KL4221RATFQ</t>
  </si>
  <si>
    <t>KL4221RATDE</t>
  </si>
  <si>
    <t>KL4221RATDW</t>
  </si>
  <si>
    <t>KL4221RATDR</t>
  </si>
  <si>
    <t>KL4221RATFR</t>
  </si>
  <si>
    <t>KL4221RATDS</t>
  </si>
  <si>
    <t>KL4221RATFS</t>
  </si>
  <si>
    <t>KL4221RATFE</t>
  </si>
  <si>
    <t>KL4861RAKFE</t>
  </si>
  <si>
    <t>KL4861RA*FE</t>
  </si>
  <si>
    <t xml:space="preserve">   Kaspersky Endpoint Security для бизнеса – Стартовый</t>
  </si>
  <si>
    <t>KL4861RAKFS</t>
  </si>
  <si>
    <t>KL4861RA*FS</t>
  </si>
  <si>
    <t>KL4861RAKDQ</t>
  </si>
  <si>
    <t>KL4861RA*DQ</t>
  </si>
  <si>
    <t>KL4861RAKDE</t>
  </si>
  <si>
    <t>KL4861RA*DE</t>
  </si>
  <si>
    <t>KL4861RAKDW</t>
  </si>
  <si>
    <t>KL4861RA*DW</t>
  </si>
  <si>
    <t>KL4861RAKFW</t>
  </si>
  <si>
    <t>KL4861RA*FW</t>
  </si>
  <si>
    <t>KL4861RAKDR</t>
  </si>
  <si>
    <t>KL4861RA*DR</t>
  </si>
  <si>
    <t>KL4861RAKFR</t>
  </si>
  <si>
    <t>KL4861RA*FR</t>
  </si>
  <si>
    <t>KL4861RAKDS</t>
  </si>
  <si>
    <t>KL4861RA*DS</t>
  </si>
  <si>
    <t>KL4861RAKFQ</t>
  </si>
  <si>
    <t>KL4861RA*FQ</t>
  </si>
  <si>
    <t>KL4713RAKDW</t>
  </si>
  <si>
    <t>KL4713RA*DW</t>
  </si>
  <si>
    <t xml:space="preserve">   Kaspersky Anti-Spam для Linux</t>
  </si>
  <si>
    <t>KL4713RAKDR</t>
  </si>
  <si>
    <t>KL4713RA*DR</t>
  </si>
  <si>
    <t>KL4713RAKDQ</t>
  </si>
  <si>
    <t>KL4713RA*DQ</t>
  </si>
  <si>
    <t>KL4713RAKFQ</t>
  </si>
  <si>
    <t>KL4713RA*FQ</t>
  </si>
  <si>
    <t>KL4713RAKDE</t>
  </si>
  <si>
    <t>KL4713RA*DE</t>
  </si>
  <si>
    <t>KL4713RAKFE</t>
  </si>
  <si>
    <t>KL4713RA*FE</t>
  </si>
  <si>
    <t>KL4713RAKFW</t>
  </si>
  <si>
    <t>KL4713RA*FW</t>
  </si>
  <si>
    <t>KL4713RAKFR</t>
  </si>
  <si>
    <t>KL4713RA*FR</t>
  </si>
  <si>
    <t>KL4713RAKDS</t>
  </si>
  <si>
    <t>KL4713RA*DS</t>
  </si>
  <si>
    <t>KL4713RAKFS</t>
  </si>
  <si>
    <t>KL4713RA*FS</t>
  </si>
  <si>
    <t>KL4861RAMFE</t>
  </si>
  <si>
    <t>KL4861RAMFS</t>
  </si>
  <si>
    <t>KL4861RAMDQ</t>
  </si>
  <si>
    <t>KL4861RAMDE</t>
  </si>
  <si>
    <t>KL4861RAMDW</t>
  </si>
  <si>
    <t>KL4861RAMFW</t>
  </si>
  <si>
    <t>KL4861RAMDR</t>
  </si>
  <si>
    <t>KL4861RAMFR</t>
  </si>
  <si>
    <t>KL4861RAMDS</t>
  </si>
  <si>
    <t>KL4861RAMFQ</t>
  </si>
  <si>
    <t>KL4713RAMDW</t>
  </si>
  <si>
    <t>KL4713RAMDR</t>
  </si>
  <si>
    <t>KL4713RAMDQ</t>
  </si>
  <si>
    <t>KL4713RAMFQ</t>
  </si>
  <si>
    <t>KL4713RAMDE</t>
  </si>
  <si>
    <t>KL4713RAMFE</t>
  </si>
  <si>
    <t>KL4713RAMFW</t>
  </si>
  <si>
    <t>KL4713RAMFR</t>
  </si>
  <si>
    <t>KL4713RAMDS</t>
  </si>
  <si>
    <t>KL4713RAMFS</t>
  </si>
  <si>
    <t>KL4861RANFE</t>
  </si>
  <si>
    <t>KL4861RANFS</t>
  </si>
  <si>
    <t>KL4861RANDQ</t>
  </si>
  <si>
    <t>KL4861RANDE</t>
  </si>
  <si>
    <t>KL4861RANDW</t>
  </si>
  <si>
    <t>KL4861RANFW</t>
  </si>
  <si>
    <t>KL4861RANDR</t>
  </si>
  <si>
    <t>KL4861RANFR</t>
  </si>
  <si>
    <t>KL4861RANDS</t>
  </si>
  <si>
    <t>KL4861RANFQ</t>
  </si>
  <si>
    <t>KL4713RANDW</t>
  </si>
  <si>
    <t>KL4713RANDR</t>
  </si>
  <si>
    <t>KL4713RANDQ</t>
  </si>
  <si>
    <t>KL4713RANFQ</t>
  </si>
  <si>
    <t>KL4713RANDE</t>
  </si>
  <si>
    <t>KL4713RANFE</t>
  </si>
  <si>
    <t>KL4713RANFW</t>
  </si>
  <si>
    <t>KL4713RANFR</t>
  </si>
  <si>
    <t>KL4713RANDS</t>
  </si>
  <si>
    <t>KL4713RANFS</t>
  </si>
  <si>
    <t>KL4861RAPFE</t>
  </si>
  <si>
    <t>KL4861RAPFS</t>
  </si>
  <si>
    <t>KL4861RAPDQ</t>
  </si>
  <si>
    <t>KL4861RAPDE</t>
  </si>
  <si>
    <t>KL4861RAPDW</t>
  </si>
  <si>
    <t>KL4861RAPFW</t>
  </si>
  <si>
    <t>KL4861RAPDR</t>
  </si>
  <si>
    <t>KL4861RAPFR</t>
  </si>
  <si>
    <t>KL4861RAPDS</t>
  </si>
  <si>
    <t>KL4861RAPFQ</t>
  </si>
  <si>
    <t>KL4713RAPDW</t>
  </si>
  <si>
    <t>KL4713RAPDR</t>
  </si>
  <si>
    <t>KL4713RAPDQ</t>
  </si>
  <si>
    <t>KL4713RAPFQ</t>
  </si>
  <si>
    <t>KL4713RAPDE</t>
  </si>
  <si>
    <t>KL4713RAPFE</t>
  </si>
  <si>
    <t>KL4713RAPFW</t>
  </si>
  <si>
    <t>KL4713RAPFR</t>
  </si>
  <si>
    <t>KL4713RAPDS</t>
  </si>
  <si>
    <t>KL4713RAPFS</t>
  </si>
  <si>
    <t>KL4713RAQDW</t>
  </si>
  <si>
    <t>KL4713RAQDR</t>
  </si>
  <si>
    <t>KL4713RAQDQ</t>
  </si>
  <si>
    <t>KL4713RAQFQ</t>
  </si>
  <si>
    <t>KL4713RAQDE</t>
  </si>
  <si>
    <t>KL4713RAQFE</t>
  </si>
  <si>
    <t>KL4713RAQFW</t>
  </si>
  <si>
    <t>KL4713RAQFR</t>
  </si>
  <si>
    <t>KL4713RAQDS</t>
  </si>
  <si>
    <t>KL4713RAQFS</t>
  </si>
  <si>
    <t>KL4713RARDW</t>
  </si>
  <si>
    <t>KL4713RARDR</t>
  </si>
  <si>
    <t>KL4713RARDQ</t>
  </si>
  <si>
    <t>KL4713RARFQ</t>
  </si>
  <si>
    <t>KL4713RARDE</t>
  </si>
  <si>
    <t>KL4713RARFE</t>
  </si>
  <si>
    <t>KL4713RARFW</t>
  </si>
  <si>
    <t>KL4713RARFR</t>
  </si>
  <si>
    <t>KL4713RARDS</t>
  </si>
  <si>
    <t>KL4713RARFS</t>
  </si>
  <si>
    <t>KL4713RASDW</t>
  </si>
  <si>
    <t>KL4713RASDR</t>
  </si>
  <si>
    <t>KL4713RASDQ</t>
  </si>
  <si>
    <t>KL4713RASFQ</t>
  </si>
  <si>
    <t>KL4713RASDE</t>
  </si>
  <si>
    <t>KL4713RASFE</t>
  </si>
  <si>
    <t>KL4713RASFW</t>
  </si>
  <si>
    <t>KL4713RASFR</t>
  </si>
  <si>
    <t>KL4713RASDS</t>
  </si>
  <si>
    <t>KL4713RASFS</t>
  </si>
  <si>
    <t>KL4713RATDW</t>
  </si>
  <si>
    <t>KL4713RATDR</t>
  </si>
  <si>
    <t>KL4713RATDQ</t>
  </si>
  <si>
    <t>KL4713RATFQ</t>
  </si>
  <si>
    <t>KL4713RATDE</t>
  </si>
  <si>
    <t>KL4713RATFE</t>
  </si>
  <si>
    <t>KL4713RATFW</t>
  </si>
  <si>
    <t>KL4713RATFR</t>
  </si>
  <si>
    <t>KL4713RATDS</t>
  </si>
  <si>
    <t>KL4713RATFS</t>
  </si>
  <si>
    <t>KL4863RAKFR</t>
  </si>
  <si>
    <t>KL4863RA*FR</t>
  </si>
  <si>
    <t xml:space="preserve">   Kaspersky Endpoint Security для бизнеса – Стандартный</t>
  </si>
  <si>
    <t>KL4863RAKDW</t>
  </si>
  <si>
    <t>KL4863RA*DW</t>
  </si>
  <si>
    <t>KL4863RAKDQ</t>
  </si>
  <si>
    <t>KL4863RA*DQ</t>
  </si>
  <si>
    <t>KL4863RAKFQ</t>
  </si>
  <si>
    <t>KL4863RA*FQ</t>
  </si>
  <si>
    <t>KL4863RAKDE</t>
  </si>
  <si>
    <t>KL4863RA*DE</t>
  </si>
  <si>
    <t>KL4863RAKFE</t>
  </si>
  <si>
    <t>KL4863RA*FE</t>
  </si>
  <si>
    <t>KL4863RAKFW</t>
  </si>
  <si>
    <t>KL4863RA*FW</t>
  </si>
  <si>
    <t>KL4863RAKDR</t>
  </si>
  <si>
    <t>KL4863RA*DR</t>
  </si>
  <si>
    <t>KL4863RAKDS</t>
  </si>
  <si>
    <t>KL4863RA*DS</t>
  </si>
  <si>
    <t>KL4863RAKFS</t>
  </si>
  <si>
    <t>KL4863RA*FS</t>
  </si>
  <si>
    <t>KL4025RAKDW</t>
  </si>
  <si>
    <t>KL4025RA*DW</t>
  </si>
  <si>
    <t xml:space="preserve">   Kaspersky Security для мобильных устройств</t>
  </si>
  <si>
    <t>KL4025RAKFR</t>
  </si>
  <si>
    <t>KL4025RA*FR</t>
  </si>
  <si>
    <t>KL4025RAKDQ</t>
  </si>
  <si>
    <t>KL4025RA*DQ</t>
  </si>
  <si>
    <t>KL4025RAKFQ</t>
  </si>
  <si>
    <t>KL4025RA*FQ</t>
  </si>
  <si>
    <t>KL4025RAKDE</t>
  </si>
  <si>
    <t>KL4025RA*DE</t>
  </si>
  <si>
    <t>KL4025RAKFE</t>
  </si>
  <si>
    <t>KL4025RA*FE</t>
  </si>
  <si>
    <t>KL4025RAKFS</t>
  </si>
  <si>
    <t>KL4025RA*FS</t>
  </si>
  <si>
    <t>KL4025RAKDR</t>
  </si>
  <si>
    <t>KL4025RA*DR</t>
  </si>
  <si>
    <t>KL4025RAKDS</t>
  </si>
  <si>
    <t>KL4025RA*DS</t>
  </si>
  <si>
    <t>KL4025RAKFW</t>
  </si>
  <si>
    <t>KL4025RA*FW</t>
  </si>
  <si>
    <t>KL9121RAKFR</t>
  </si>
  <si>
    <t>KL9121RA*FR</t>
  </si>
  <si>
    <t>KL9121RAKDW</t>
  </si>
  <si>
    <t>KL9121RA*DW</t>
  </si>
  <si>
    <t>KL9121RAKDQ</t>
  </si>
  <si>
    <t>KL9121RA*DQ</t>
  </si>
  <si>
    <t>KL9121RAKFQ</t>
  </si>
  <si>
    <t>KL9121RA*FQ</t>
  </si>
  <si>
    <t>KL9121RAKDE</t>
  </si>
  <si>
    <t>KL9121RA*DE</t>
  </si>
  <si>
    <t>KL9121RAKFE</t>
  </si>
  <si>
    <t>KL9121RA*FE</t>
  </si>
  <si>
    <t>KL9121RAKFS</t>
  </si>
  <si>
    <t>KL9121RA*FS</t>
  </si>
  <si>
    <t>KL9121RAKDR</t>
  </si>
  <si>
    <t>KL9121RA*DR</t>
  </si>
  <si>
    <t>KL9121RAKFW</t>
  </si>
  <si>
    <t>KL9121RA*FW</t>
  </si>
  <si>
    <t>KL9121RAKDS</t>
  </si>
  <si>
    <t>KL9121RA*DS</t>
  </si>
  <si>
    <t>KL4863RAMFR</t>
  </si>
  <si>
    <t>KL4863RAMDW</t>
  </si>
  <si>
    <t>KL4863RAMDQ</t>
  </si>
  <si>
    <t>KL4863RAMFQ</t>
  </si>
  <si>
    <t>KL4863RAMDE</t>
  </si>
  <si>
    <t>KL4863RAMFE</t>
  </si>
  <si>
    <t>KL4863RAMFW</t>
  </si>
  <si>
    <t>KL4863RAMDR</t>
  </si>
  <si>
    <t>KL4863RAMDS</t>
  </si>
  <si>
    <t>KL4863RAMFS</t>
  </si>
  <si>
    <t>KL4025RAMDW</t>
  </si>
  <si>
    <t>KL4025RAMFR</t>
  </si>
  <si>
    <t>KL4025RAMDQ</t>
  </si>
  <si>
    <t>KL4025RAMFQ</t>
  </si>
  <si>
    <t>KL4025RAMDE</t>
  </si>
  <si>
    <t>KL4025RAMFE</t>
  </si>
  <si>
    <t>KL4025RAMFS</t>
  </si>
  <si>
    <t>KL4025RAMDR</t>
  </si>
  <si>
    <t>KL4025RAMDS</t>
  </si>
  <si>
    <t>KL4025RAMFW</t>
  </si>
  <si>
    <t>KL9121RAMFR</t>
  </si>
  <si>
    <t>KL9121RAMDW</t>
  </si>
  <si>
    <t>KL9121RAMDQ</t>
  </si>
  <si>
    <t>KL9121RAMFQ</t>
  </si>
  <si>
    <t>KL9121RAMDE</t>
  </si>
  <si>
    <t>KL9121RAMFE</t>
  </si>
  <si>
    <t>KL9121RAMFS</t>
  </si>
  <si>
    <t>KL9121RAMDR</t>
  </si>
  <si>
    <t>KL9121RAMFW</t>
  </si>
  <si>
    <t>KL9121RAMDS</t>
  </si>
  <si>
    <t>KL4863RANFR</t>
  </si>
  <si>
    <t>KL4863RANDW</t>
  </si>
  <si>
    <t>KL4863RANDQ</t>
  </si>
  <si>
    <t>KL4863RANFQ</t>
  </si>
  <si>
    <t>KL4863RANDE</t>
  </si>
  <si>
    <t>KL4863RANFE</t>
  </si>
  <si>
    <t>KL4863RANFW</t>
  </si>
  <si>
    <t>KL4863RANDR</t>
  </si>
  <si>
    <t>KL4863RANDS</t>
  </si>
  <si>
    <t>KL4863RANFS</t>
  </si>
  <si>
    <t>KL4025RANDW</t>
  </si>
  <si>
    <t>KL4025RANFR</t>
  </si>
  <si>
    <t>KL4025RANDQ</t>
  </si>
  <si>
    <t>KL4025RANFQ</t>
  </si>
  <si>
    <t>KL4025RANDE</t>
  </si>
  <si>
    <t>KL4025RANFE</t>
  </si>
  <si>
    <t>KL4025RANFS</t>
  </si>
  <si>
    <t>KL4025RANDR</t>
  </si>
  <si>
    <t>KL4025RANDS</t>
  </si>
  <si>
    <t>KL4025RANFW</t>
  </si>
  <si>
    <t>KL9121RANFR</t>
  </si>
  <si>
    <t>KL9121RANDW</t>
  </si>
  <si>
    <t>KL9121RANDQ</t>
  </si>
  <si>
    <t>KL9121RANFQ</t>
  </si>
  <si>
    <t>KL9121RANDE</t>
  </si>
  <si>
    <t>KL9121RANFE</t>
  </si>
  <si>
    <t>KL9121RANFS</t>
  </si>
  <si>
    <t>KL9121RANDR</t>
  </si>
  <si>
    <t>KL9121RANFW</t>
  </si>
  <si>
    <t>KL9121RANDS</t>
  </si>
  <si>
    <t>KL4863RAPFR</t>
  </si>
  <si>
    <t>KL4863RAPDW</t>
  </si>
  <si>
    <t>KL4863RAPDQ</t>
  </si>
  <si>
    <t>KL4863RAPFQ</t>
  </si>
  <si>
    <t>KL4863RAPDE</t>
  </si>
  <si>
    <t>KL4863RAPFE</t>
  </si>
  <si>
    <t>KL4863RAPFW</t>
  </si>
  <si>
    <t>KL4863RAPDR</t>
  </si>
  <si>
    <t>KL4863RAPDS</t>
  </si>
  <si>
    <t>KL4863RAPFS</t>
  </si>
  <si>
    <t>KL4025RAPDW</t>
  </si>
  <si>
    <t>KL4025RAPFR</t>
  </si>
  <si>
    <t>KL4025RAPDQ</t>
  </si>
  <si>
    <t>KL4025RAPFQ</t>
  </si>
  <si>
    <t>KL4025RAPDE</t>
  </si>
  <si>
    <t>KL4025RAPFE</t>
  </si>
  <si>
    <t>KL4025RAPFS</t>
  </si>
  <si>
    <t>KL4025RAPDR</t>
  </si>
  <si>
    <t>KL4025RAPDS</t>
  </si>
  <si>
    <t>KL4025RAPFW</t>
  </si>
  <si>
    <t>KL9121RAPFR</t>
  </si>
  <si>
    <t>KL9121RAPDW</t>
  </si>
  <si>
    <t>KL9121RAPDQ</t>
  </si>
  <si>
    <t>KL9121RAPFQ</t>
  </si>
  <si>
    <t>KL9121RAPDE</t>
  </si>
  <si>
    <t>KL9121RAPFE</t>
  </si>
  <si>
    <t>KL9121RAPFS</t>
  </si>
  <si>
    <t>KL9121RAPDR</t>
  </si>
  <si>
    <t>KL9121RAPFW</t>
  </si>
  <si>
    <t>KL9121RAPDS</t>
  </si>
  <si>
    <t>KL4863RAQFR</t>
  </si>
  <si>
    <t>KL4863RAQDW</t>
  </si>
  <si>
    <t>KL4863RAQDQ</t>
  </si>
  <si>
    <t>KL4863RAQFQ</t>
  </si>
  <si>
    <t>KL4863RAQDE</t>
  </si>
  <si>
    <t>KL4863RAQFE</t>
  </si>
  <si>
    <t>KL4863RAQFW</t>
  </si>
  <si>
    <t>KL4863RAQDR</t>
  </si>
  <si>
    <t>KL4863RAQDS</t>
  </si>
  <si>
    <t>KL4863RAQFS</t>
  </si>
  <si>
    <t>KL4025RAQDW</t>
  </si>
  <si>
    <t>KL4025RAQFR</t>
  </si>
  <si>
    <t>KL4025RAQDQ</t>
  </si>
  <si>
    <t>KL4025RAQFQ</t>
  </si>
  <si>
    <t>KL4025RAQDE</t>
  </si>
  <si>
    <t>KL4025RAQFE</t>
  </si>
  <si>
    <t>KL4025RAQFS</t>
  </si>
  <si>
    <t>KL4025RAQDR</t>
  </si>
  <si>
    <t>KL4025RAQDS</t>
  </si>
  <si>
    <t>KL4025RAQFW</t>
  </si>
  <si>
    <t>KL9121RAQFR</t>
  </si>
  <si>
    <t>KL9121RAQDW</t>
  </si>
  <si>
    <t>KL9121RAQDQ</t>
  </si>
  <si>
    <t>KL9121RAQFQ</t>
  </si>
  <si>
    <t>KL9121RAQDE</t>
  </si>
  <si>
    <t>KL9121RAQFE</t>
  </si>
  <si>
    <t>KL9121RAQFS</t>
  </si>
  <si>
    <t>KL9121RAQDR</t>
  </si>
  <si>
    <t>KL9121RAQFW</t>
  </si>
  <si>
    <t>KL9121RAQDS</t>
  </si>
  <si>
    <t>KL4863RARFR</t>
  </si>
  <si>
    <t>KL4863RARDW</t>
  </si>
  <si>
    <t>KL4863RARDQ</t>
  </si>
  <si>
    <t>KL4863RARFQ</t>
  </si>
  <si>
    <t>KL4863RARDE</t>
  </si>
  <si>
    <t>KL4863RARFE</t>
  </si>
  <si>
    <t>KL4863RARFW</t>
  </si>
  <si>
    <t>KL4863RARDR</t>
  </si>
  <si>
    <t>KL4863RARDS</t>
  </si>
  <si>
    <t>KL4863RARFS</t>
  </si>
  <si>
    <t>KL4025RARDW</t>
  </si>
  <si>
    <t>KL4025RARFR</t>
  </si>
  <si>
    <t>KL4025RARDQ</t>
  </si>
  <si>
    <t>KL4025RARFQ</t>
  </si>
  <si>
    <t>KL4025RARDE</t>
  </si>
  <si>
    <t>KL4025RARFE</t>
  </si>
  <si>
    <t>KL4025RARFS</t>
  </si>
  <si>
    <t>KL4025RARDR</t>
  </si>
  <si>
    <t>KL4025RARDS</t>
  </si>
  <si>
    <t>KL4025RARFW</t>
  </si>
  <si>
    <t>KL9121RARFR</t>
  </si>
  <si>
    <t>KL9121RARDW</t>
  </si>
  <si>
    <t>KL9121RARDQ</t>
  </si>
  <si>
    <t>KL9121RARFQ</t>
  </si>
  <si>
    <t>KL9121RARDE</t>
  </si>
  <si>
    <t>KL9121RARFE</t>
  </si>
  <si>
    <t>KL9121RARFS</t>
  </si>
  <si>
    <t>KL9121RARDR</t>
  </si>
  <si>
    <t>KL9121RARFW</t>
  </si>
  <si>
    <t>KL9121RARDS</t>
  </si>
  <si>
    <t>KL4863RASFR</t>
  </si>
  <si>
    <t>KL4863RASDW</t>
  </si>
  <si>
    <t>KL4863RASDQ</t>
  </si>
  <si>
    <t>KL4863RASFQ</t>
  </si>
  <si>
    <t>KL4863RASDE</t>
  </si>
  <si>
    <t>KL4863RASFE</t>
  </si>
  <si>
    <t>KL4863RASFW</t>
  </si>
  <si>
    <t>KL4863RASDR</t>
  </si>
  <si>
    <t>KL4863RASDS</t>
  </si>
  <si>
    <t>KL4863RASFS</t>
  </si>
  <si>
    <t>KL4025RASDW</t>
  </si>
  <si>
    <t>KL4025RASFR</t>
  </si>
  <si>
    <t>KL4025RASDQ</t>
  </si>
  <si>
    <t>KL4025RASFQ</t>
  </si>
  <si>
    <t>KL4025RASDE</t>
  </si>
  <si>
    <t>KL4025RASFE</t>
  </si>
  <si>
    <t>KL4025RASFS</t>
  </si>
  <si>
    <t>KL4025RASDR</t>
  </si>
  <si>
    <t>KL4025RASDS</t>
  </si>
  <si>
    <t>KL4025RASFW</t>
  </si>
  <si>
    <t>KL9121RASFR</t>
  </si>
  <si>
    <t>KL9121RASDW</t>
  </si>
  <si>
    <t>KL9121RASDQ</t>
  </si>
  <si>
    <t>KL9121RASFQ</t>
  </si>
  <si>
    <t>KL9121RASDE</t>
  </si>
  <si>
    <t>KL9121RASFE</t>
  </si>
  <si>
    <t>KL9121RASFS</t>
  </si>
  <si>
    <t>KL9121RASDR</t>
  </si>
  <si>
    <t>KL9121RASFW</t>
  </si>
  <si>
    <t>KL9121RASDS</t>
  </si>
  <si>
    <t>KL4863RATFR</t>
  </si>
  <si>
    <t>KL4863RATDW</t>
  </si>
  <si>
    <t>KL4863RATDQ</t>
  </si>
  <si>
    <t>KL4863RATFQ</t>
  </si>
  <si>
    <t>KL4863RATDE</t>
  </si>
  <si>
    <t>KL4863RATFE</t>
  </si>
  <si>
    <t>KL4863RATFW</t>
  </si>
  <si>
    <t>KL4863RATDR</t>
  </si>
  <si>
    <t>KL4863RATDS</t>
  </si>
  <si>
    <t>KL4863RATFS</t>
  </si>
  <si>
    <t>KL4025RATDW</t>
  </si>
  <si>
    <t>KL4025RATFR</t>
  </si>
  <si>
    <t>KL4025RATDQ</t>
  </si>
  <si>
    <t>KL4025RATFQ</t>
  </si>
  <si>
    <t>KL4025RATDE</t>
  </si>
  <si>
    <t>KL4025RATFE</t>
  </si>
  <si>
    <t>KL4025RATFS</t>
  </si>
  <si>
    <t>KL4025RATDR</t>
  </si>
  <si>
    <t>KL4025RATDS</t>
  </si>
  <si>
    <t>KL4025RATFW</t>
  </si>
  <si>
    <t>KL9121RATFR</t>
  </si>
  <si>
    <t>KL9121RATDW</t>
  </si>
  <si>
    <t>KL9121RATDQ</t>
  </si>
  <si>
    <t>KL9121RATFQ</t>
  </si>
  <si>
    <t>KL9121RATDE</t>
  </si>
  <si>
    <t>KL9121RATFE</t>
  </si>
  <si>
    <t>KL9121RATFS</t>
  </si>
  <si>
    <t>KL9121RATDR</t>
  </si>
  <si>
    <t>KL9121RATFW</t>
  </si>
  <si>
    <t>KL9121RATDS</t>
  </si>
  <si>
    <t>KL4867RAKDW</t>
  </si>
  <si>
    <t>KL4867RA*DW</t>
  </si>
  <si>
    <t xml:space="preserve">   Kaspersky Endpoint Security для бизнеса – Расширенный</t>
  </si>
  <si>
    <t>KL4867RAKDR</t>
  </si>
  <si>
    <t>KL4867RA*DR</t>
  </si>
  <si>
    <t>KL4867RAKDQ</t>
  </si>
  <si>
    <t>KL4867RA*DQ</t>
  </si>
  <si>
    <t>KL4867RAKFQ</t>
  </si>
  <si>
    <t>KL4867RA*FQ</t>
  </si>
  <si>
    <t>KL4867RAKDE</t>
  </si>
  <si>
    <t>KL4867RA*DE</t>
  </si>
  <si>
    <t>KL4867RAKFE</t>
  </si>
  <si>
    <t>KL4867RA*FE</t>
  </si>
  <si>
    <t>KL4867RAKFS</t>
  </si>
  <si>
    <t>KL4867RA*FS</t>
  </si>
  <si>
    <t>KL4867RAKFR</t>
  </si>
  <si>
    <t>KL4867RA*FR</t>
  </si>
  <si>
    <t>KL4867RAKDS</t>
  </si>
  <si>
    <t>KL4867RA*DS</t>
  </si>
  <si>
    <t>KL4867RAKFW</t>
  </si>
  <si>
    <t>KL4867RA*FW</t>
  </si>
  <si>
    <t>KL4867RAMDW</t>
  </si>
  <si>
    <t>KL4867RAMDR</t>
  </si>
  <si>
    <t>KL4867RAMDQ</t>
  </si>
  <si>
    <t>KL4867RAMFQ</t>
  </si>
  <si>
    <t>KL4867RAMDE</t>
  </si>
  <si>
    <t>KL4867RAMFE</t>
  </si>
  <si>
    <t>KL4867RAMFS</t>
  </si>
  <si>
    <t>KL4867RAMFR</t>
  </si>
  <si>
    <t>KL4867RAMDS</t>
  </si>
  <si>
    <t>KL4867RAMFW</t>
  </si>
  <si>
    <t>KL4867RANDW</t>
  </si>
  <si>
    <t>KL4867RANDR</t>
  </si>
  <si>
    <t>KL4867RANDQ</t>
  </si>
  <si>
    <t>KL4867RANFQ</t>
  </si>
  <si>
    <t>KL4867RANDE</t>
  </si>
  <si>
    <t>KL4867RANFE</t>
  </si>
  <si>
    <t>KL4867RANFS</t>
  </si>
  <si>
    <t>KL4867RANFR</t>
  </si>
  <si>
    <t>KL4867RANDS</t>
  </si>
  <si>
    <t>KL4867RANFW</t>
  </si>
  <si>
    <t>KL4867RAPDW</t>
  </si>
  <si>
    <t>KL4867RAPDR</t>
  </si>
  <si>
    <t>KL4867RAPDQ</t>
  </si>
  <si>
    <t>KL4867RAPFQ</t>
  </si>
  <si>
    <t>KL4867RAPDE</t>
  </si>
  <si>
    <t>KL4867RAPFE</t>
  </si>
  <si>
    <t>KL4867RAPFS</t>
  </si>
  <si>
    <t>KL4867RAPFR</t>
  </si>
  <si>
    <t>KL4867RAPDS</t>
  </si>
  <si>
    <t>KL4867RAPFW</t>
  </si>
  <si>
    <t>KL4867RAQDW</t>
  </si>
  <si>
    <t>KL4867RAQDR</t>
  </si>
  <si>
    <t>KL4867RAQDQ</t>
  </si>
  <si>
    <t>KL4867RAQFQ</t>
  </si>
  <si>
    <t>KL4867RAQDE</t>
  </si>
  <si>
    <t>KL4867RAQFE</t>
  </si>
  <si>
    <t>KL4867RAQFS</t>
  </si>
  <si>
    <t>KL4867RAQFR</t>
  </si>
  <si>
    <t>KL4867RAQDS</t>
  </si>
  <si>
    <t>KL4867RAQFW</t>
  </si>
  <si>
    <t>KL4867RARDW</t>
  </si>
  <si>
    <t>KL4867RARDR</t>
  </si>
  <si>
    <t>KL4867RARDQ</t>
  </si>
  <si>
    <t>KL4867RARFQ</t>
  </si>
  <si>
    <t>KL4867RARDE</t>
  </si>
  <si>
    <t>KL4867RARFE</t>
  </si>
  <si>
    <t>KL4867RARFS</t>
  </si>
  <si>
    <t>KL4867RARFR</t>
  </si>
  <si>
    <t>KL4867RARDS</t>
  </si>
  <si>
    <t>KL4867RARFW</t>
  </si>
  <si>
    <t>KL4867RASDW</t>
  </si>
  <si>
    <t>KL4867RASDR</t>
  </si>
  <si>
    <t>KL4867RASDQ</t>
  </si>
  <si>
    <t>KL4867RASFQ</t>
  </si>
  <si>
    <t>KL4867RASDE</t>
  </si>
  <si>
    <t>KL4867RASFE</t>
  </si>
  <si>
    <t>KL4867RASFS</t>
  </si>
  <si>
    <t>KL4867RASFR</t>
  </si>
  <si>
    <t>KL4867RASDS</t>
  </si>
  <si>
    <t>KL4867RASFW</t>
  </si>
  <si>
    <t>KL4867RATDW</t>
  </si>
  <si>
    <t>KL4867RATDR</t>
  </si>
  <si>
    <t>KL4867RATDQ</t>
  </si>
  <si>
    <t>KL4867RATFQ</t>
  </si>
  <si>
    <t>KL4867RATDE</t>
  </si>
  <si>
    <t>KL4867RATFE</t>
  </si>
  <si>
    <t>KL4867RATFS</t>
  </si>
  <si>
    <t>KL4867RATFR</t>
  </si>
  <si>
    <t>KL4867RATDS</t>
  </si>
  <si>
    <t>KL4867RATFW</t>
  </si>
  <si>
    <t>KL4869RAKFW</t>
  </si>
  <si>
    <t>KL4869RA*FW</t>
  </si>
  <si>
    <t xml:space="preserve">   Kaspersky Total Security для бизнеса</t>
  </si>
  <si>
    <t>KL4869RAKDQ</t>
  </si>
  <si>
    <t>KL4869RA*DQ</t>
  </si>
  <si>
    <t>KL4869RAKFQ</t>
  </si>
  <si>
    <t>KL4869RA*FQ</t>
  </si>
  <si>
    <t>KL4869RAKDE</t>
  </si>
  <si>
    <t>KL4869RA*DE</t>
  </si>
  <si>
    <t>KL4869RAKDW</t>
  </si>
  <si>
    <t>KL4869RA*DW</t>
  </si>
  <si>
    <t>KL4869RAKDR</t>
  </si>
  <si>
    <t>KL4869RA*DR</t>
  </si>
  <si>
    <t>KL4869RAKFR</t>
  </si>
  <si>
    <t>KL4869RA*FR</t>
  </si>
  <si>
    <t>KL4869RAKDS</t>
  </si>
  <si>
    <t>KL4869RA*DS</t>
  </si>
  <si>
    <t>KL4869RAKFS</t>
  </si>
  <si>
    <t>KL4869RA*FS</t>
  </si>
  <si>
    <t>KL4869RAKFE</t>
  </si>
  <si>
    <t>KL4869RA*FE</t>
  </si>
  <si>
    <t>KL4323RAKFS</t>
  </si>
  <si>
    <t>KL4323RA*FS</t>
  </si>
  <si>
    <t xml:space="preserve">   Kaspersky Security для серверов совместной работы</t>
  </si>
  <si>
    <t>KL4323RAKDS</t>
  </si>
  <si>
    <t>KL4323RA*DS</t>
  </si>
  <si>
    <t>KL4323RAKDR</t>
  </si>
  <si>
    <t>KL4323RA*DR</t>
  </si>
  <si>
    <t>KL4323RAKDQ</t>
  </si>
  <si>
    <t>KL4323RA*DQ</t>
  </si>
  <si>
    <t>KL4323RAKFW</t>
  </si>
  <si>
    <t>KL4323RA*FW</t>
  </si>
  <si>
    <t>KL4323RAKDW</t>
  </si>
  <si>
    <t>KL4323RA*DW</t>
  </si>
  <si>
    <t>KL4323RAKFE</t>
  </si>
  <si>
    <t>KL4323RA*FE</t>
  </si>
  <si>
    <t>KL4323RAKDE</t>
  </si>
  <si>
    <t>KL4323RA*DE</t>
  </si>
  <si>
    <t>KL4323RAKFQ</t>
  </si>
  <si>
    <t>KL4323RA*FQ</t>
  </si>
  <si>
    <t>KL4323RAKFR</t>
  </si>
  <si>
    <t>KL4323RA*FR</t>
  </si>
  <si>
    <t>KL4869RAMFW</t>
  </si>
  <si>
    <t>KL4869RAMDQ</t>
  </si>
  <si>
    <t>KL4869RAMFQ</t>
  </si>
  <si>
    <t>KL4869RAMDE</t>
  </si>
  <si>
    <t>KL4869RAMDW</t>
  </si>
  <si>
    <t>KL4869RAMDR</t>
  </si>
  <si>
    <t>KL4869RAMFR</t>
  </si>
  <si>
    <t>KL4869RAMDS</t>
  </si>
  <si>
    <t>KL4869RAMFS</t>
  </si>
  <si>
    <t>KL4869RAMFE</t>
  </si>
  <si>
    <t>KL4323RAMFS</t>
  </si>
  <si>
    <t>KL4323RAMDS</t>
  </si>
  <si>
    <t>KL4323RAMDR</t>
  </si>
  <si>
    <t>KL4323RAMDQ</t>
  </si>
  <si>
    <t>KL4323RAMFW</t>
  </si>
  <si>
    <t>KL4323RAMDW</t>
  </si>
  <si>
    <t>KL4323RAMFE</t>
  </si>
  <si>
    <t>KL4323RAMDE</t>
  </si>
  <si>
    <t>KL4323RAMFQ</t>
  </si>
  <si>
    <t>KL4323RAMFR</t>
  </si>
  <si>
    <t>KL4869RANFW</t>
  </si>
  <si>
    <t>KL4869RANDQ</t>
  </si>
  <si>
    <t>KL4869RANFQ</t>
  </si>
  <si>
    <t>KL4869RANDE</t>
  </si>
  <si>
    <t>KL4869RANDW</t>
  </si>
  <si>
    <t>KL4869RANDR</t>
  </si>
  <si>
    <t>KL4869RANFR</t>
  </si>
  <si>
    <t>KL4869RANDS</t>
  </si>
  <si>
    <t>KL4869RANFS</t>
  </si>
  <si>
    <t>KL4869RANFE</t>
  </si>
  <si>
    <t>KL4323RANFS</t>
  </si>
  <si>
    <t>KL4323RANDS</t>
  </si>
  <si>
    <t>KL4323RANDR</t>
  </si>
  <si>
    <t>KL4323RANDQ</t>
  </si>
  <si>
    <t>KL4323RANFW</t>
  </si>
  <si>
    <t>KL4323RANDW</t>
  </si>
  <si>
    <t>KL4323RANFE</t>
  </si>
  <si>
    <t>KL4323RANDE</t>
  </si>
  <si>
    <t>KL4323RANFQ</t>
  </si>
  <si>
    <t>KL4323RANFR</t>
  </si>
  <si>
    <t>KL4869RAPFW</t>
  </si>
  <si>
    <t>KL4869RAPDQ</t>
  </si>
  <si>
    <t>KL4869RAPFQ</t>
  </si>
  <si>
    <t>KL4869RAPDE</t>
  </si>
  <si>
    <t>KL4869RAPDW</t>
  </si>
  <si>
    <t>KL4869RAPDR</t>
  </si>
  <si>
    <t>KL4869RAPFR</t>
  </si>
  <si>
    <t>KL4869RAPDS</t>
  </si>
  <si>
    <t>KL4869RAPFS</t>
  </si>
  <si>
    <t>KL4869RAPFE</t>
  </si>
  <si>
    <t>KL4323RAPFS</t>
  </si>
  <si>
    <t>KL4323RAPDS</t>
  </si>
  <si>
    <t>KL4323RAPDR</t>
  </si>
  <si>
    <t>KL4323RAPDQ</t>
  </si>
  <si>
    <t>KL4323RAPFW</t>
  </si>
  <si>
    <t>KL4323RAPDW</t>
  </si>
  <si>
    <t>KL4323RAPFE</t>
  </si>
  <si>
    <t>KL4323RAPDE</t>
  </si>
  <si>
    <t>KL4323RAPFQ</t>
  </si>
  <si>
    <t>KL4323RAPFR</t>
  </si>
  <si>
    <t>KL4869RAQFW</t>
  </si>
  <si>
    <t>KL4869RAQDQ</t>
  </si>
  <si>
    <t>KL4869RAQFQ</t>
  </si>
  <si>
    <t>KL4869RAQDE</t>
  </si>
  <si>
    <t>KL4869RAQDW</t>
  </si>
  <si>
    <t>KL4869RAQDR</t>
  </si>
  <si>
    <t>KL4869RAQFR</t>
  </si>
  <si>
    <t>KL4869RAQDS</t>
  </si>
  <si>
    <t>KL4869RAQFS</t>
  </si>
  <si>
    <t>KL4869RAQFE</t>
  </si>
  <si>
    <t>KL4323RAQFS</t>
  </si>
  <si>
    <t>KL4323RAQDS</t>
  </si>
  <si>
    <t>KL4323RAQDR</t>
  </si>
  <si>
    <t>KL4323RAQDQ</t>
  </si>
  <si>
    <t>KL4323RAQFW</t>
  </si>
  <si>
    <t>KL4323RAQDW</t>
  </si>
  <si>
    <t>KL4323RAQFE</t>
  </si>
  <si>
    <t>KL4323RAQDE</t>
  </si>
  <si>
    <t>KL4323RAQFQ</t>
  </si>
  <si>
    <t>KL4323RAQFR</t>
  </si>
  <si>
    <t>KL4869RARFW</t>
  </si>
  <si>
    <t>KL4869RARDQ</t>
  </si>
  <si>
    <t>KL4869RARFQ</t>
  </si>
  <si>
    <t>KL4869RARDE</t>
  </si>
  <si>
    <t>KL4869RARDW</t>
  </si>
  <si>
    <t>KL4869RARDR</t>
  </si>
  <si>
    <t>KL4869RARFR</t>
  </si>
  <si>
    <t>KL4869RARDS</t>
  </si>
  <si>
    <t>KL4869RARFS</t>
  </si>
  <si>
    <t>KL4869RARFE</t>
  </si>
  <si>
    <t>KL4323RARFS</t>
  </si>
  <si>
    <t>KL4323RARDS</t>
  </si>
  <si>
    <t>KL4323RARDR</t>
  </si>
  <si>
    <t>KL4323RARDQ</t>
  </si>
  <si>
    <t>KL4323RARFW</t>
  </si>
  <si>
    <t>KL4323RARDW</t>
  </si>
  <si>
    <t>KL4323RARFE</t>
  </si>
  <si>
    <t>KL4323RARDE</t>
  </si>
  <si>
    <t>KL4323RARFQ</t>
  </si>
  <si>
    <t>KL4323RARFR</t>
  </si>
  <si>
    <t>KL4869RASFW</t>
  </si>
  <si>
    <t>KL4869RASDQ</t>
  </si>
  <si>
    <t>KL4869RASFQ</t>
  </si>
  <si>
    <t>KL4869RASDE</t>
  </si>
  <si>
    <t>KL4869RASDW</t>
  </si>
  <si>
    <t>KL4869RASDR</t>
  </si>
  <si>
    <t>KL4869RASFR</t>
  </si>
  <si>
    <t>KL4869RASDS</t>
  </si>
  <si>
    <t>KL4869RASFS</t>
  </si>
  <si>
    <t>KL4869RASFE</t>
  </si>
  <si>
    <t>KL4323RASFS</t>
  </si>
  <si>
    <t>KL4323RASDS</t>
  </si>
  <si>
    <t>KL4323RASDR</t>
  </si>
  <si>
    <t>KL4323RASDQ</t>
  </si>
  <si>
    <t>KL4323RASFW</t>
  </si>
  <si>
    <t>KL4323RASDW</t>
  </si>
  <si>
    <t>KL4323RASFE</t>
  </si>
  <si>
    <t>KL4323RASDE</t>
  </si>
  <si>
    <t>KL4323RASFQ</t>
  </si>
  <si>
    <t>KL4323RASFR</t>
  </si>
  <si>
    <t>KL4869RATFW</t>
  </si>
  <si>
    <t>KL4869RATDQ</t>
  </si>
  <si>
    <t>KL4869RATFQ</t>
  </si>
  <si>
    <t>KL4869RATDE</t>
  </si>
  <si>
    <t>KL4869RATDW</t>
  </si>
  <si>
    <t>KL4869RATDR</t>
  </si>
  <si>
    <t>KL4869RATFR</t>
  </si>
  <si>
    <t>KL4869RATDS</t>
  </si>
  <si>
    <t>KL4869RATFS</t>
  </si>
  <si>
    <t>KL4869RATFE</t>
  </si>
  <si>
    <t>KL4323RATFS</t>
  </si>
  <si>
    <t>KL4323RATDS</t>
  </si>
  <si>
    <t>KL4323RATDR</t>
  </si>
  <si>
    <t>KL4323RATDQ</t>
  </si>
  <si>
    <t>KL4323RATFW</t>
  </si>
  <si>
    <t>KL4323RATDW</t>
  </si>
  <si>
    <t>KL4323RATFE</t>
  </si>
  <si>
    <t>KL4323RATDE</t>
  </si>
  <si>
    <t>KL4323RATFQ</t>
  </si>
  <si>
    <t>KL4323RATFR</t>
  </si>
  <si>
    <t>KL4313RAKDR</t>
  </si>
  <si>
    <t>KL4313RA*DR</t>
  </si>
  <si>
    <t xml:space="preserve">   Kaspersky Security для почтовых серверов</t>
  </si>
  <si>
    <t>KL4313RAKDQ</t>
  </si>
  <si>
    <t>KL4313RA*DQ</t>
  </si>
  <si>
    <t>KL4313RAKFQ</t>
  </si>
  <si>
    <t>KL4313RA*FQ</t>
  </si>
  <si>
    <t>KL4313RAKDE</t>
  </si>
  <si>
    <t>KL4313RA*DE</t>
  </si>
  <si>
    <t>KL4313RAKFE</t>
  </si>
  <si>
    <t>KL4313RA*FE</t>
  </si>
  <si>
    <t>KL4313RAKDW</t>
  </si>
  <si>
    <t>KL4313RA*DW</t>
  </si>
  <si>
    <t>KL4313RAKFW</t>
  </si>
  <si>
    <t>KL4313RA*FW</t>
  </si>
  <si>
    <t>KL4313RAKFR</t>
  </si>
  <si>
    <t>KL4313RA*FR</t>
  </si>
  <si>
    <t>KL4313RAKDS</t>
  </si>
  <si>
    <t>KL4313RA*DS</t>
  </si>
  <si>
    <t>KL4313RAKFS</t>
  </si>
  <si>
    <t>KL4313RA*FS</t>
  </si>
  <si>
    <t>KL4313RAMDR</t>
  </si>
  <si>
    <t>KL4313RAMDQ</t>
  </si>
  <si>
    <t>KL4313RAMFQ</t>
  </si>
  <si>
    <t>KL4313RAMDE</t>
  </si>
  <si>
    <t>KL4313RAMFE</t>
  </si>
  <si>
    <t>KL4313RAMDW</t>
  </si>
  <si>
    <t>KL4313RAMFW</t>
  </si>
  <si>
    <t>KL4313RAMFR</t>
  </si>
  <si>
    <t>KL4313RAMDS</t>
  </si>
  <si>
    <t>KL4313RAMFS</t>
  </si>
  <si>
    <t>KL4313RANDR</t>
  </si>
  <si>
    <t>KL4313RANDQ</t>
  </si>
  <si>
    <t>KL4313RANFQ</t>
  </si>
  <si>
    <t>KL4313RANDE</t>
  </si>
  <si>
    <t>KL4313RANFE</t>
  </si>
  <si>
    <t>KL4313RANDW</t>
  </si>
  <si>
    <t>KL4313RANFW</t>
  </si>
  <si>
    <t>KL4313RANFR</t>
  </si>
  <si>
    <t>KL4313RANDS</t>
  </si>
  <si>
    <t>KL4313RANFS</t>
  </si>
  <si>
    <t>KL4313RAPDR</t>
  </si>
  <si>
    <t>KL4313RAPDQ</t>
  </si>
  <si>
    <t>KL4313RAPFQ</t>
  </si>
  <si>
    <t>KL4313RAPDE</t>
  </si>
  <si>
    <t>KL4313RAPFE</t>
  </si>
  <si>
    <t>KL4313RAPDW</t>
  </si>
  <si>
    <t>KL4313RAPFW</t>
  </si>
  <si>
    <t>KL4313RAPFR</t>
  </si>
  <si>
    <t>KL4313RAPDS</t>
  </si>
  <si>
    <t>KL4313RAPFS</t>
  </si>
  <si>
    <t>KL4313RAQDR</t>
  </si>
  <si>
    <t>KL4313RAQDQ</t>
  </si>
  <si>
    <t>KL4313RAQFQ</t>
  </si>
  <si>
    <t>KL4313RAQDE</t>
  </si>
  <si>
    <t>KL4313RAQFE</t>
  </si>
  <si>
    <t>KL4313RAQDW</t>
  </si>
  <si>
    <t>KL4313RAQFW</t>
  </si>
  <si>
    <t>KL4313RAQFR</t>
  </si>
  <si>
    <t>KL4313RAQDS</t>
  </si>
  <si>
    <t>KL4313RAQFS</t>
  </si>
  <si>
    <t>KL4313RARDR</t>
  </si>
  <si>
    <t>KL4313RARDQ</t>
  </si>
  <si>
    <t>KL4313RARFQ</t>
  </si>
  <si>
    <t>KL4313RARDE</t>
  </si>
  <si>
    <t>KL4313RARFE</t>
  </si>
  <si>
    <t>KL4313RARDW</t>
  </si>
  <si>
    <t>KL4313RARFW</t>
  </si>
  <si>
    <t>KL4313RARFR</t>
  </si>
  <si>
    <t>KL4313RARDS</t>
  </si>
  <si>
    <t>KL4313RARFS</t>
  </si>
  <si>
    <t>KL4313RASDR</t>
  </si>
  <si>
    <t>KL4313RASDQ</t>
  </si>
  <si>
    <t>KL4313RASFQ</t>
  </si>
  <si>
    <t>KL4313RASDE</t>
  </si>
  <si>
    <t>KL4313RASFE</t>
  </si>
  <si>
    <t>KL4313RASDW</t>
  </si>
  <si>
    <t>KL4313RASFW</t>
  </si>
  <si>
    <t>KL4313RASFR</t>
  </si>
  <si>
    <t>KL4313RASDS</t>
  </si>
  <si>
    <t>KL4313RASFS</t>
  </si>
  <si>
    <t>KL4313RATDR</t>
  </si>
  <si>
    <t>KL4313RATDQ</t>
  </si>
  <si>
    <t>KL4313RATFQ</t>
  </si>
  <si>
    <t>KL4313RATDE</t>
  </si>
  <si>
    <t>KL4313RATFE</t>
  </si>
  <si>
    <t>KL4313RATDW</t>
  </si>
  <si>
    <t>KL4313RATFW</t>
  </si>
  <si>
    <t>KL4313RATFR</t>
  </si>
  <si>
    <t>KL4313RATDS</t>
  </si>
  <si>
    <t>KL4313RATFS</t>
  </si>
  <si>
    <t>KL4413RAKDR</t>
  </si>
  <si>
    <t>KL4413RA*DR</t>
  </si>
  <si>
    <t xml:space="preserve">   Kaspersky Security для интернет-шлюзов</t>
  </si>
  <si>
    <t>KL4413RAKFQ</t>
  </si>
  <si>
    <t>KL4413RA*FQ</t>
  </si>
  <si>
    <t>KL4413RAKDE</t>
  </si>
  <si>
    <t>KL4413RA*DE</t>
  </si>
  <si>
    <t>KL4413RAKFE</t>
  </si>
  <si>
    <t>KL4413RA*FE</t>
  </si>
  <si>
    <t>KL4413RAKDQ</t>
  </si>
  <si>
    <t>KL4413RA*DQ</t>
  </si>
  <si>
    <t>KL4413RAKDW</t>
  </si>
  <si>
    <t>KL4413RA*DW</t>
  </si>
  <si>
    <t>KL4413RAKFR</t>
  </si>
  <si>
    <t>KL4413RA*FR</t>
  </si>
  <si>
    <t>KL4413RAKDS</t>
  </si>
  <si>
    <t>KL4413RA*DS</t>
  </si>
  <si>
    <t>KL4413RAKFS</t>
  </si>
  <si>
    <t>KL4413RA*FS</t>
  </si>
  <si>
    <t>KL4413RAKFW</t>
  </si>
  <si>
    <t>KL4413RA*FW</t>
  </si>
  <si>
    <t>KL4413RAMDR</t>
  </si>
  <si>
    <t>KL4413RAMFQ</t>
  </si>
  <si>
    <t>KL4413RAMDE</t>
  </si>
  <si>
    <t>KL4413RAMFE</t>
  </si>
  <si>
    <t>KL4413RAMDQ</t>
  </si>
  <si>
    <t>KL4413RAMDW</t>
  </si>
  <si>
    <t>KL4413RAMFR</t>
  </si>
  <si>
    <t>KL4413RAMDS</t>
  </si>
  <si>
    <t>KL4413RAMFS</t>
  </si>
  <si>
    <t>KL4413RAMFW</t>
  </si>
  <si>
    <t>KL4413RANDR</t>
  </si>
  <si>
    <t>KL4413RANFQ</t>
  </si>
  <si>
    <t>KL4413RANDE</t>
  </si>
  <si>
    <t>KL4413RANFE</t>
  </si>
  <si>
    <t>KL4413RANDQ</t>
  </si>
  <si>
    <t>KL4413RANDW</t>
  </si>
  <si>
    <t>KL4413RANFR</t>
  </si>
  <si>
    <t>KL4413RANDS</t>
  </si>
  <si>
    <t>KL4413RANFS</t>
  </si>
  <si>
    <t>KL4413RANFW</t>
  </si>
  <si>
    <t>KL4413RAPDR</t>
  </si>
  <si>
    <t>KL4413RAPFQ</t>
  </si>
  <si>
    <t>KL4413RAPDE</t>
  </si>
  <si>
    <t>KL4413RAPFE</t>
  </si>
  <si>
    <t>KL4413RAPDQ</t>
  </si>
  <si>
    <t>KL4413RAPDW</t>
  </si>
  <si>
    <t>KL4413RAPFR</t>
  </si>
  <si>
    <t>KL4413RAPDS</t>
  </si>
  <si>
    <t>KL4413RAPFS</t>
  </si>
  <si>
    <t>KL4413RAPFW</t>
  </si>
  <si>
    <t>KL4413RAQDR</t>
  </si>
  <si>
    <t>KL4413RAQFQ</t>
  </si>
  <si>
    <t>KL4413RAQDE</t>
  </si>
  <si>
    <t>KL4413RAQFE</t>
  </si>
  <si>
    <t>KL4413RAQDQ</t>
  </si>
  <si>
    <t>KL4413RAQDW</t>
  </si>
  <si>
    <t>KL4413RAQFR</t>
  </si>
  <si>
    <t>KL4413RAQDS</t>
  </si>
  <si>
    <t>KL4413RAQFS</t>
  </si>
  <si>
    <t>KL4413RAQFW</t>
  </si>
  <si>
    <t>KL4413RARDR</t>
  </si>
  <si>
    <t>KL4413RARFQ</t>
  </si>
  <si>
    <t>KL4413RARDE</t>
  </si>
  <si>
    <t>KL4413RARFE</t>
  </si>
  <si>
    <t>KL4413RARDQ</t>
  </si>
  <si>
    <t>KL4413RARDW</t>
  </si>
  <si>
    <t>KL4413RARFR</t>
  </si>
  <si>
    <t>KL4413RARDS</t>
  </si>
  <si>
    <t>KL4413RARFS</t>
  </si>
  <si>
    <t>KL4413RARFW</t>
  </si>
  <si>
    <t>KL4413RASDR</t>
  </si>
  <si>
    <t>KL4413RASFQ</t>
  </si>
  <si>
    <t>KL4413RASDE</t>
  </si>
  <si>
    <t>KL4413RASFE</t>
  </si>
  <si>
    <t>KL4413RASDQ</t>
  </si>
  <si>
    <t>KL4413RASDW</t>
  </si>
  <si>
    <t>KL4413RASFR</t>
  </si>
  <si>
    <t>KL4413RASDS</t>
  </si>
  <si>
    <t>KL4413RASFS</t>
  </si>
  <si>
    <t>KL4413RASFW</t>
  </si>
  <si>
    <t>KL4413RATDR</t>
  </si>
  <si>
    <t>KL4413RATFQ</t>
  </si>
  <si>
    <t>KL4413RATDE</t>
  </si>
  <si>
    <t>KL4413RATFE</t>
  </si>
  <si>
    <t>KL4413RATDQ</t>
  </si>
  <si>
    <t>KL4413RATDW</t>
  </si>
  <si>
    <t>KL4413RATFR</t>
  </si>
  <si>
    <t>KL4413RATDS</t>
  </si>
  <si>
    <t>KL4413RATFS</t>
  </si>
  <si>
    <t>KL4413RATFW</t>
  </si>
  <si>
    <t>KL4861RAEDW</t>
  </si>
  <si>
    <t>KL4861RAEDQ</t>
  </si>
  <si>
    <t>KL4861RAEFQ</t>
  </si>
  <si>
    <t>KL4861RAEFE</t>
  </si>
  <si>
    <t>KL4861RAEFW</t>
  </si>
  <si>
    <t>KL4861RAEDR</t>
  </si>
  <si>
    <t>KL4861RAEFR</t>
  </si>
  <si>
    <t>KL4861RAEDS</t>
  </si>
  <si>
    <t>KL4861RAEFS</t>
  </si>
  <si>
    <t>KL4861RAEDE</t>
  </si>
  <si>
    <t>KL4151RAKFW</t>
  </si>
  <si>
    <t>KL4151RA*FW</t>
  </si>
  <si>
    <t xml:space="preserve">   Kaspersky Security для виртуальных сред, Desktop *</t>
  </si>
  <si>
    <t>KL4151RAKFS</t>
  </si>
  <si>
    <t>KL4151RA*FS</t>
  </si>
  <si>
    <t>KL4151RAKDS</t>
  </si>
  <si>
    <t>KL4151RA*DS</t>
  </si>
  <si>
    <t>KL4151RAKFR</t>
  </si>
  <si>
    <t>KL4151RA*FR</t>
  </si>
  <si>
    <t>KL4151RAKDR</t>
  </si>
  <si>
    <t>KL4151RA*DR</t>
  </si>
  <si>
    <t>KL4151RAKDW</t>
  </si>
  <si>
    <t>KL4151RA*DW</t>
  </si>
  <si>
    <t>KL4151RAKFE</t>
  </si>
  <si>
    <t>KL4151RA*FE</t>
  </si>
  <si>
    <t>KL4151RAKDE</t>
  </si>
  <si>
    <t>KL4151RA*DE</t>
  </si>
  <si>
    <t>KL4151RAKFQ</t>
  </si>
  <si>
    <t>KL4151RA*FQ</t>
  </si>
  <si>
    <t>KL4151RAKDQ</t>
  </si>
  <si>
    <t>KL4151RA*DQ</t>
  </si>
  <si>
    <t>KL4151RAMFW</t>
  </si>
  <si>
    <t>KL4151RAMFS</t>
  </si>
  <si>
    <t>KL4151RAMDS</t>
  </si>
  <si>
    <t>KL4151RAMFR</t>
  </si>
  <si>
    <t>KL4151RAMDR</t>
  </si>
  <si>
    <t>KL4151RAMDW</t>
  </si>
  <si>
    <t>KL4151RAMFE</t>
  </si>
  <si>
    <t>KL4151RAMDE</t>
  </si>
  <si>
    <t>KL4151RAMFQ</t>
  </si>
  <si>
    <t>KL4151RAMDQ</t>
  </si>
  <si>
    <t>KL4151RANFW</t>
  </si>
  <si>
    <t>KL4151RANFS</t>
  </si>
  <si>
    <t>KL4151RANDS</t>
  </si>
  <si>
    <t>KL4151RANFR</t>
  </si>
  <si>
    <t>KL4151RANDR</t>
  </si>
  <si>
    <t>KL4151RANDW</t>
  </si>
  <si>
    <t>KL4151RANFE</t>
  </si>
  <si>
    <t>KL4151RANDE</t>
  </si>
  <si>
    <t>KL4151RANFQ</t>
  </si>
  <si>
    <t>KL4151RANDQ</t>
  </si>
  <si>
    <t>KL4151RAPFW</t>
  </si>
  <si>
    <t>KL4151RAPFS</t>
  </si>
  <si>
    <t>KL4151RAPDS</t>
  </si>
  <si>
    <t>KL4151RAPFR</t>
  </si>
  <si>
    <t>KL4151RAPDR</t>
  </si>
  <si>
    <t>KL4151RAPDW</t>
  </si>
  <si>
    <t>KL4151RAPFE</t>
  </si>
  <si>
    <t>KL4151RAPDE</t>
  </si>
  <si>
    <t>KL4151RAPFQ</t>
  </si>
  <si>
    <t>KL4151RAPDQ</t>
  </si>
  <si>
    <t>KL4151RAQFW</t>
  </si>
  <si>
    <t>KL4151RAQFS</t>
  </si>
  <si>
    <t>KL4151RAQDS</t>
  </si>
  <si>
    <t>KL4151RAQFR</t>
  </si>
  <si>
    <t>KL4151RAQDR</t>
  </si>
  <si>
    <t>KL4151RAQDW</t>
  </si>
  <si>
    <t>KL4151RAQFE</t>
  </si>
  <si>
    <t>KL4151RAQDE</t>
  </si>
  <si>
    <t>KL4151RAQFQ</t>
  </si>
  <si>
    <t>KL4151RAQDQ</t>
  </si>
  <si>
    <t>KL4151RARFW</t>
  </si>
  <si>
    <t>KL4151RARFS</t>
  </si>
  <si>
    <t>KL4151RARDS</t>
  </si>
  <si>
    <t>KL4151RARFR</t>
  </si>
  <si>
    <t>KL4151RARDR</t>
  </si>
  <si>
    <t>KL4151RARDW</t>
  </si>
  <si>
    <t>KL4151RARFE</t>
  </si>
  <si>
    <t>KL4151RARDE</t>
  </si>
  <si>
    <t>KL4151RARFQ</t>
  </si>
  <si>
    <t>KL4151RARDQ</t>
  </si>
  <si>
    <t>KL4151RASFW</t>
  </si>
  <si>
    <t>KL4151RASFS</t>
  </si>
  <si>
    <t>KL4151RASDS</t>
  </si>
  <si>
    <t>KL4151RASFR</t>
  </si>
  <si>
    <t>KL4151RASDR</t>
  </si>
  <si>
    <t>KL4151RASDW</t>
  </si>
  <si>
    <t>KL4151RASFE</t>
  </si>
  <si>
    <t>KL4151RASDE</t>
  </si>
  <si>
    <t>KL4151RASFQ</t>
  </si>
  <si>
    <t>KL4151RASDQ</t>
  </si>
  <si>
    <t>KL4151RATFW</t>
  </si>
  <si>
    <t>KL4151RATFS</t>
  </si>
  <si>
    <t>KL4151RATDS</t>
  </si>
  <si>
    <t>KL4151RATFR</t>
  </si>
  <si>
    <t>KL4151RATDR</t>
  </si>
  <si>
    <t>KL4151RATDW</t>
  </si>
  <si>
    <t>KL4151RATFE</t>
  </si>
  <si>
    <t>KL4151RATDE</t>
  </si>
  <si>
    <t>KL4151RATFQ</t>
  </si>
  <si>
    <t>KL4151RATDQ</t>
  </si>
  <si>
    <t>KL4551RAAFR</t>
  </si>
  <si>
    <t>KL4551RA*FR</t>
  </si>
  <si>
    <t xml:space="preserve">   Kaspersky Security для виртуальных сред, Core *</t>
  </si>
  <si>
    <t>KL4551RAAFQ</t>
  </si>
  <si>
    <t>KL4551RA*FQ</t>
  </si>
  <si>
    <t>KL4551RAADE</t>
  </si>
  <si>
    <t>KL4551RA*DE</t>
  </si>
  <si>
    <t>KL4551RAAFE</t>
  </si>
  <si>
    <t>KL4551RA*FE</t>
  </si>
  <si>
    <t>KL4551RAADW</t>
  </si>
  <si>
    <t>KL4551RA*DW</t>
  </si>
  <si>
    <t>KL4551RAAFW</t>
  </si>
  <si>
    <t>KL4551RA*FW</t>
  </si>
  <si>
    <t>KL4551RAADR</t>
  </si>
  <si>
    <t>KL4551RA*DR</t>
  </si>
  <si>
    <t>KL4551RAADQ</t>
  </si>
  <si>
    <t>KL4551RA*DQ</t>
  </si>
  <si>
    <t>KL4551RAADS</t>
  </si>
  <si>
    <t>KL4551RA*DS</t>
  </si>
  <si>
    <t>KL4551RAAFS</t>
  </si>
  <si>
    <t>KL4551RA*FS</t>
  </si>
  <si>
    <t>KL4551RABFR</t>
  </si>
  <si>
    <t>KL4551RABFQ</t>
  </si>
  <si>
    <t>KL4551RABDE</t>
  </si>
  <si>
    <t>KL4551RABFE</t>
  </si>
  <si>
    <t>KL4551RABDW</t>
  </si>
  <si>
    <t>KL4551RABFW</t>
  </si>
  <si>
    <t>KL4551RABDR</t>
  </si>
  <si>
    <t>KL4551RABDQ</t>
  </si>
  <si>
    <t>KL4551RABDS</t>
  </si>
  <si>
    <t>KL4551RABFS</t>
  </si>
  <si>
    <t>KL4551RACFR</t>
  </si>
  <si>
    <t>KL4551RACFQ</t>
  </si>
  <si>
    <t>KL4551RACDE</t>
  </si>
  <si>
    <t>KL4551RACFE</t>
  </si>
  <si>
    <t>KL4551RACDW</t>
  </si>
  <si>
    <t>KL4551RACFW</t>
  </si>
  <si>
    <t>KL4551RACDR</t>
  </si>
  <si>
    <t>KL4551RACDQ</t>
  </si>
  <si>
    <t>KL4551RACDS</t>
  </si>
  <si>
    <t>KL4551RACFS</t>
  </si>
  <si>
    <t>KL4551RADFR</t>
  </si>
  <si>
    <t>KL4551RADFQ</t>
  </si>
  <si>
    <t>KL4551RADDE</t>
  </si>
  <si>
    <t>KL4551RADFE</t>
  </si>
  <si>
    <t>KL4551RADDW</t>
  </si>
  <si>
    <t>KL4551RADFW</t>
  </si>
  <si>
    <t>KL4551RADDR</t>
  </si>
  <si>
    <t>KL4551RADDQ</t>
  </si>
  <si>
    <t>KL4551RADDS</t>
  </si>
  <si>
    <t>KL4551RADFS</t>
  </si>
  <si>
    <t>KL4551RAEFR</t>
  </si>
  <si>
    <t>KL4551RAEFQ</t>
  </si>
  <si>
    <t>KL4551RAEDE</t>
  </si>
  <si>
    <t>KL4551RAEFE</t>
  </si>
  <si>
    <t>KL4551RAEDW</t>
  </si>
  <si>
    <t>KL4551RAEFW</t>
  </si>
  <si>
    <t>KL4551RAEDR</t>
  </si>
  <si>
    <t>KL4551RAEDQ</t>
  </si>
  <si>
    <t>KL4551RAEDS</t>
  </si>
  <si>
    <t>KL4551RAEFS</t>
  </si>
  <si>
    <t>KL4551RAKFR</t>
  </si>
  <si>
    <t>KL4551RAKFQ</t>
  </si>
  <si>
    <t>KL4551RAKDE</t>
  </si>
  <si>
    <t>KL4551RAKFE</t>
  </si>
  <si>
    <t>KL4551RAKDW</t>
  </si>
  <si>
    <t>KL4551RAKFW</t>
  </si>
  <si>
    <t>KL4551RAKDR</t>
  </si>
  <si>
    <t>KL4551RAKDQ</t>
  </si>
  <si>
    <t>KL4551RAKDS</t>
  </si>
  <si>
    <t>KL4551RAKFS</t>
  </si>
  <si>
    <t>KL4551RAMFR</t>
  </si>
  <si>
    <t>KL4551RAMFQ</t>
  </si>
  <si>
    <t>KL4551RAMDE</t>
  </si>
  <si>
    <t>KL4551RAMFE</t>
  </si>
  <si>
    <t>KL4551RAMDW</t>
  </si>
  <si>
    <t>KL4551RAMFW</t>
  </si>
  <si>
    <t>KL4551RAMDR</t>
  </si>
  <si>
    <t>KL4551RAMDQ</t>
  </si>
  <si>
    <t>KL4551RAMDS</t>
  </si>
  <si>
    <t>KL4551RAMFS</t>
  </si>
  <si>
    <t>KL4551RANFR</t>
  </si>
  <si>
    <t>KL4551RANFQ</t>
  </si>
  <si>
    <t>KL4551RANDE</t>
  </si>
  <si>
    <t>KL4551RANFE</t>
  </si>
  <si>
    <t>KL4551RANDW</t>
  </si>
  <si>
    <t>KL4551RANFW</t>
  </si>
  <si>
    <t>KL4551RANDR</t>
  </si>
  <si>
    <t>KL4551RANDQ</t>
  </si>
  <si>
    <t>KL4551RANDS</t>
  </si>
  <si>
    <t>KL4551RANFS</t>
  </si>
  <si>
    <t>KL4551RAPFR</t>
  </si>
  <si>
    <t>KL4551RAPFQ</t>
  </si>
  <si>
    <t>KL4551RAPDE</t>
  </si>
  <si>
    <t>KL4551RAPFE</t>
  </si>
  <si>
    <t>KL4551RAPDW</t>
  </si>
  <si>
    <t>KL4551RAPFW</t>
  </si>
  <si>
    <t>KL4551RAPDR</t>
  </si>
  <si>
    <t>KL4551RAPDQ</t>
  </si>
  <si>
    <t>KL4551RAPDS</t>
  </si>
  <si>
    <t>KL4551RAPFS</t>
  </si>
  <si>
    <t>KL4551RAQFR</t>
  </si>
  <si>
    <t>KL4551RAQFQ</t>
  </si>
  <si>
    <t>KL4551RAQDE</t>
  </si>
  <si>
    <t>KL4551RAQFE</t>
  </si>
  <si>
    <t>KL4551RAQDW</t>
  </si>
  <si>
    <t>KL4551RAQFW</t>
  </si>
  <si>
    <t>KL4551RAQDR</t>
  </si>
  <si>
    <t>KL4551RAQDQ</t>
  </si>
  <si>
    <t>KL4551RAQDS</t>
  </si>
  <si>
    <t>KL4551RAQFS</t>
  </si>
  <si>
    <t>KL4551RARFR</t>
  </si>
  <si>
    <t>KL4551RARFQ</t>
  </si>
  <si>
    <t>KL4551RARDE</t>
  </si>
  <si>
    <t>KL4551RARFE</t>
  </si>
  <si>
    <t>KL4551RARDW</t>
  </si>
  <si>
    <t>KL4551RARFW</t>
  </si>
  <si>
    <t>KL4551RARDR</t>
  </si>
  <si>
    <t>KL4551RARDQ</t>
  </si>
  <si>
    <t>KL4551RARDS</t>
  </si>
  <si>
    <t>KL4551RARFS</t>
  </si>
  <si>
    <t>KL4551RASFR</t>
  </si>
  <si>
    <t>KL4551RASFQ</t>
  </si>
  <si>
    <t>KL4551RASDE</t>
  </si>
  <si>
    <t>KL4551RASFE</t>
  </si>
  <si>
    <t>KL4551RASDW</t>
  </si>
  <si>
    <t>KL4551RASFW</t>
  </si>
  <si>
    <t>KL4551RASDR</t>
  </si>
  <si>
    <t>KL4551RASDQ</t>
  </si>
  <si>
    <t>KL4551RASDS</t>
  </si>
  <si>
    <t>KL4551RASFS</t>
  </si>
  <si>
    <t>KL4551RATFR</t>
  </si>
  <si>
    <t>KL4551RATFQ</t>
  </si>
  <si>
    <t>KL4551RATDE</t>
  </si>
  <si>
    <t>KL4551RATFE</t>
  </si>
  <si>
    <t>KL4551RATDW</t>
  </si>
  <si>
    <t>KL4551RATFW</t>
  </si>
  <si>
    <t>KL4551RATDR</t>
  </si>
  <si>
    <t>KL4551RATDQ</t>
  </si>
  <si>
    <t>KL4551RATDS</t>
  </si>
  <si>
    <t>KL4551RATFS</t>
  </si>
  <si>
    <t>KL4251RAAFE</t>
  </si>
  <si>
    <t>KL4251RA*FE</t>
  </si>
  <si>
    <t xml:space="preserve">   Kaspersky Security для виртуальных сред, Server *</t>
  </si>
  <si>
    <t>KL4251RAAFS</t>
  </si>
  <si>
    <t>KL4251RA*FS</t>
  </si>
  <si>
    <t>KL4251RAADQ</t>
  </si>
  <si>
    <t>KL4251RA*DQ</t>
  </si>
  <si>
    <t>KL4251RAADE</t>
  </si>
  <si>
    <t>KL4251RA*DE</t>
  </si>
  <si>
    <t>KL4251RAADW</t>
  </si>
  <si>
    <t>KL4251RA*DW</t>
  </si>
  <si>
    <t>KL4251RAAFW</t>
  </si>
  <si>
    <t>KL4251RA*FW</t>
  </si>
  <si>
    <t>KL4251RAADR</t>
  </si>
  <si>
    <t>KL4251RA*DR</t>
  </si>
  <si>
    <t>KL4251RAAFR</t>
  </si>
  <si>
    <t>KL4251RA*FR</t>
  </si>
  <si>
    <t>KL4251RAADS</t>
  </si>
  <si>
    <t>KL4251RA*DS</t>
  </si>
  <si>
    <t>KL4251RAAFQ</t>
  </si>
  <si>
    <t>KL4251RA*FQ</t>
  </si>
  <si>
    <t>KL4251RABFE</t>
  </si>
  <si>
    <t>KL4251RABFS</t>
  </si>
  <si>
    <t>KL4251RABDQ</t>
  </si>
  <si>
    <t>KL4251RABDE</t>
  </si>
  <si>
    <t>KL4251RABDW</t>
  </si>
  <si>
    <t>KL4251RABFW</t>
  </si>
  <si>
    <t>KL4251RABDR</t>
  </si>
  <si>
    <t>KL4251RABFR</t>
  </si>
  <si>
    <t>KL4251RABDS</t>
  </si>
  <si>
    <t>KL4251RABFQ</t>
  </si>
  <si>
    <t>KL4251RACFE</t>
  </si>
  <si>
    <t>KL4251RACFS</t>
  </si>
  <si>
    <t>KL4251RACDQ</t>
  </si>
  <si>
    <t>KL4251RACDE</t>
  </si>
  <si>
    <t>KL4251RACDW</t>
  </si>
  <si>
    <t>KL4251RACFW</t>
  </si>
  <si>
    <t>KL4251RACDR</t>
  </si>
  <si>
    <t>KL4251RACFR</t>
  </si>
  <si>
    <t>KL4251RACDS</t>
  </si>
  <si>
    <t>KL4251RACFQ</t>
  </si>
  <si>
    <t>KL4251RADFE</t>
  </si>
  <si>
    <t>KL4251RADFS</t>
  </si>
  <si>
    <t>KL4251RADDQ</t>
  </si>
  <si>
    <t>KL4251RADDE</t>
  </si>
  <si>
    <t>KL4251RADDW</t>
  </si>
  <si>
    <t>KL4251RADFW</t>
  </si>
  <si>
    <t>KL4251RADDR</t>
  </si>
  <si>
    <t>KL4251RADFR</t>
  </si>
  <si>
    <t>KL4251RADDS</t>
  </si>
  <si>
    <t>KL4251RADFQ</t>
  </si>
  <si>
    <t>KL4251RAEFE</t>
  </si>
  <si>
    <t>KL4251RAEFS</t>
  </si>
  <si>
    <t>KL4251RAEDQ</t>
  </si>
  <si>
    <t>KL4251RAEDE</t>
  </si>
  <si>
    <t>KL4251RAEDW</t>
  </si>
  <si>
    <t>KL4251RAEFW</t>
  </si>
  <si>
    <t>KL4251RAEDR</t>
  </si>
  <si>
    <t>KL4251RAEFR</t>
  </si>
  <si>
    <t>KL4251RAEDS</t>
  </si>
  <si>
    <t>KL4251RAEFQ</t>
  </si>
  <si>
    <t>KL4251RAKFE</t>
  </si>
  <si>
    <t>KL4251RAKFS</t>
  </si>
  <si>
    <t>KL4251RAKDQ</t>
  </si>
  <si>
    <t>KL4251RAKDE</t>
  </si>
  <si>
    <t>KL4251RAKDW</t>
  </si>
  <si>
    <t>KL4251RAKFW</t>
  </si>
  <si>
    <t>KL4251RAKDR</t>
  </si>
  <si>
    <t>KL4251RAKFR</t>
  </si>
  <si>
    <t>KL4251RAKDS</t>
  </si>
  <si>
    <t>KL4251RAKFQ</t>
  </si>
  <si>
    <t>KL4251RAMFE</t>
  </si>
  <si>
    <t>KL4251RAMFS</t>
  </si>
  <si>
    <t>KL4251RAMDQ</t>
  </si>
  <si>
    <t>KL4251RAMDE</t>
  </si>
  <si>
    <t>KL4251RAMDW</t>
  </si>
  <si>
    <t>KL4251RAMFW</t>
  </si>
  <si>
    <t>KL4251RAMDR</t>
  </si>
  <si>
    <t>KL4251RAMFR</t>
  </si>
  <si>
    <t>KL4251RAMDS</t>
  </si>
  <si>
    <t>KL4251RAMFQ</t>
  </si>
  <si>
    <t>KL4251RANFE</t>
  </si>
  <si>
    <t>KL4251RANFS</t>
  </si>
  <si>
    <t>KL4251RANDQ</t>
  </si>
  <si>
    <t>KL4251RANDE</t>
  </si>
  <si>
    <t>KL4251RANDW</t>
  </si>
  <si>
    <t>KL4251RANFW</t>
  </si>
  <si>
    <t>KL4251RANDR</t>
  </si>
  <si>
    <t>KL4251RANFR</t>
  </si>
  <si>
    <t>KL4251RANDS</t>
  </si>
  <si>
    <t>KL4251RANFQ</t>
  </si>
  <si>
    <t>KL4251RAPFE</t>
  </si>
  <si>
    <t>KL4251RAPFS</t>
  </si>
  <si>
    <t>KL4251RAPDQ</t>
  </si>
  <si>
    <t>KL4251RAPDE</t>
  </si>
  <si>
    <t>KL4251RAPDW</t>
  </si>
  <si>
    <t>KL4251RAPFW</t>
  </si>
  <si>
    <t>KL4251RAPDR</t>
  </si>
  <si>
    <t>KL4251RAPFR</t>
  </si>
  <si>
    <t>KL4251RAPDS</t>
  </si>
  <si>
    <t>KL4251RAPFQ</t>
  </si>
  <si>
    <t>KL4251RAQFE</t>
  </si>
  <si>
    <t>KL4251RAQFS</t>
  </si>
  <si>
    <t>KL4251RAQDQ</t>
  </si>
  <si>
    <t>KL4251RAQDE</t>
  </si>
  <si>
    <t>KL4251RAQDW</t>
  </si>
  <si>
    <t>KL4251RAQFW</t>
  </si>
  <si>
    <t>KL4251RAQDR</t>
  </si>
  <si>
    <t>KL4251RAQFR</t>
  </si>
  <si>
    <t>KL4251RAQDS</t>
  </si>
  <si>
    <t>KL4251RAQFQ</t>
  </si>
  <si>
    <t>KL4251RARFE</t>
  </si>
  <si>
    <t>KL4251RARFS</t>
  </si>
  <si>
    <t>KL4251RARDQ</t>
  </si>
  <si>
    <t>KL4251RARDE</t>
  </si>
  <si>
    <t>KL4251RARDW</t>
  </si>
  <si>
    <t>KL4251RARFW</t>
  </si>
  <si>
    <t>KL4251RARDR</t>
  </si>
  <si>
    <t>KL4251RARFR</t>
  </si>
  <si>
    <t>KL4251RARDS</t>
  </si>
  <si>
    <t>KL4251RARFQ</t>
  </si>
  <si>
    <t>KL4251RASFE</t>
  </si>
  <si>
    <t>KL4251RASFS</t>
  </si>
  <si>
    <t>KL4251RASDQ</t>
  </si>
  <si>
    <t>KL4251RASDE</t>
  </si>
  <si>
    <t>KL4251RASDW</t>
  </si>
  <si>
    <t>KL4251RASFW</t>
  </si>
  <si>
    <t>KL4251RASDR</t>
  </si>
  <si>
    <t>KL4251RASFR</t>
  </si>
  <si>
    <t>KL4251RASDS</t>
  </si>
  <si>
    <t>KL4251RASFQ</t>
  </si>
  <si>
    <t>KL4251RATFE</t>
  </si>
  <si>
    <t>KL4251RATFS</t>
  </si>
  <si>
    <t>KL4251RATDQ</t>
  </si>
  <si>
    <t>KL4251RATDE</t>
  </si>
  <si>
    <t>KL4251RATDW</t>
  </si>
  <si>
    <t>KL4251RATFW</t>
  </si>
  <si>
    <t>KL4251RATDR</t>
  </si>
  <si>
    <t>KL4251RATFR</t>
  </si>
  <si>
    <t>KL4251RATDS</t>
  </si>
  <si>
    <t>KL4251RATFQ</t>
  </si>
  <si>
    <t>Business Support</t>
  </si>
  <si>
    <t>Maintenance Service Agreement</t>
  </si>
  <si>
    <t>Kaspersky DDoS Prevention</t>
  </si>
  <si>
    <t>Resource</t>
  </si>
  <si>
    <t>5-9Resource</t>
  </si>
  <si>
    <t>10-14Resource</t>
  </si>
  <si>
    <t>15-19Resource</t>
  </si>
  <si>
    <t>20-24Resource</t>
  </si>
  <si>
    <t>25-49Resource</t>
  </si>
  <si>
    <t>KL4623RAAFR</t>
  </si>
  <si>
    <t>KL4623RA*FR</t>
  </si>
  <si>
    <t xml:space="preserve">   Kaspersky DDoS Prevention, Standard Level</t>
  </si>
  <si>
    <t>KL4623RAAFS</t>
  </si>
  <si>
    <t>KL4623RA*FS</t>
  </si>
  <si>
    <t>KL4623RABFR</t>
  </si>
  <si>
    <t>KL4623RABFS</t>
  </si>
  <si>
    <t>KL4623RACFR</t>
  </si>
  <si>
    <t>KL4623RACFS</t>
  </si>
  <si>
    <t>KL4623RADFR</t>
  </si>
  <si>
    <t>KL4623RADFS</t>
  </si>
  <si>
    <t>KL4623RAEFR</t>
  </si>
  <si>
    <t>KL4623RAEFS</t>
  </si>
  <si>
    <t>KL4623RAKFR</t>
  </si>
  <si>
    <t>KL4623RAKFS</t>
  </si>
  <si>
    <t>KL4623RAMFR</t>
  </si>
  <si>
    <t>KL4623RAMFS</t>
  </si>
  <si>
    <t>KL4623RANFR</t>
  </si>
  <si>
    <t>KL4623RANFS</t>
  </si>
  <si>
    <t>KL4623RAPFR</t>
  </si>
  <si>
    <t>KL4623RAPFS</t>
  </si>
  <si>
    <t>KL4627RAAFR</t>
  </si>
  <si>
    <t>KL4627RA*FR</t>
  </si>
  <si>
    <t xml:space="preserve">   Kaspersky DDoS Prevention, Ultimate Level</t>
  </si>
  <si>
    <t>KL4627RAAFS</t>
  </si>
  <si>
    <t>KL4627RA*FS</t>
  </si>
  <si>
    <t>KL4627RABFR</t>
  </si>
  <si>
    <t>KL4627RABFS</t>
  </si>
  <si>
    <t>KL4627RACFR</t>
  </si>
  <si>
    <t>KL4627RACFS</t>
  </si>
  <si>
    <t>KL4627RADFR</t>
  </si>
  <si>
    <t>KL4627RADFS</t>
  </si>
  <si>
    <t>KL4627RAEFR</t>
  </si>
  <si>
    <t>KL4627RAEFS</t>
  </si>
  <si>
    <t>KL4627RAKFR</t>
  </si>
  <si>
    <t>KL4627RAKFS</t>
  </si>
  <si>
    <t>KL4627RAMFR</t>
  </si>
  <si>
    <t>KL4627RAMFS</t>
  </si>
  <si>
    <t>KL4627RANFR</t>
  </si>
  <si>
    <t>KL4627RANFS</t>
  </si>
  <si>
    <t>KL4627RAPFR</t>
  </si>
  <si>
    <t>KL4627RAPFS</t>
  </si>
  <si>
    <t>KL4641RAAMS</t>
  </si>
  <si>
    <t>KL4641RA*MS</t>
  </si>
  <si>
    <t xml:space="preserve">   Kaspersky DDoS Prevention, Immediate Cover</t>
  </si>
  <si>
    <t>1 month</t>
  </si>
  <si>
    <t>KL4641RABMS</t>
  </si>
  <si>
    <t>KL4641RACMS</t>
  </si>
  <si>
    <t xml:space="preserve">   Kaspersky DDoS Prevention, Extended Cover Option</t>
  </si>
  <si>
    <t>KL5111RQKDR</t>
  </si>
  <si>
    <t>KL5111RQ*DR</t>
  </si>
  <si>
    <t>Band K: 100-149</t>
  </si>
  <si>
    <t>100-149TrafficD</t>
  </si>
  <si>
    <t>KL5111RQKDS</t>
  </si>
  <si>
    <t>KL5111RQ*DS</t>
  </si>
  <si>
    <t>KL5111RQKDW</t>
  </si>
  <si>
    <t>KL5111RQ*DW</t>
  </si>
  <si>
    <t>KL5111RQKFR</t>
  </si>
  <si>
    <t>KL5111RQ*FR</t>
  </si>
  <si>
    <t>KL5111RQKFS</t>
  </si>
  <si>
    <t>KL5111RQ*FS</t>
  </si>
  <si>
    <t>KL5111RQKFW</t>
  </si>
  <si>
    <t>KL5111RQ*FW</t>
  </si>
  <si>
    <t>KL5111RQMDR</t>
  </si>
  <si>
    <t>Band M: 150-199</t>
  </si>
  <si>
    <t>150-199TrafficD</t>
  </si>
  <si>
    <t>KL5111RQMDS</t>
  </si>
  <si>
    <t>KL5111RQMDW</t>
  </si>
  <si>
    <t>KL5111RQMFR</t>
  </si>
  <si>
    <t>KL5111RQMFS</t>
  </si>
  <si>
    <t>KL5111RQMFW</t>
  </si>
  <si>
    <t>KL5111RQNDR</t>
  </si>
  <si>
    <t>Band N: 200-249</t>
  </si>
  <si>
    <t>200-249TrafficD</t>
  </si>
  <si>
    <t>KL5111RQNDS</t>
  </si>
  <si>
    <t>KL5111RQNDW</t>
  </si>
  <si>
    <t>KL5111RQNFR</t>
  </si>
  <si>
    <t>KL5111RQNFS</t>
  </si>
  <si>
    <t>KL5111RQNFW</t>
  </si>
  <si>
    <t>KL5111RQPDR</t>
  </si>
  <si>
    <t>KL5111RQPDS</t>
  </si>
  <si>
    <t>KL5111RQPDW</t>
  </si>
  <si>
    <t>KL5111RQPFR</t>
  </si>
  <si>
    <t>KL5111RQPFS</t>
  </si>
  <si>
    <t>KL5111RQPFW</t>
  </si>
  <si>
    <t>KL5111RQQDR</t>
  </si>
  <si>
    <t>KL5111RQQDS</t>
  </si>
  <si>
    <t>KL5111RQQDW</t>
  </si>
  <si>
    <t>KL5111RQQFR</t>
  </si>
  <si>
    <t>KL5111RQQFS</t>
  </si>
  <si>
    <t>KL5111RQQFW</t>
  </si>
  <si>
    <t>KL5111RQRDR</t>
  </si>
  <si>
    <t>KL5111RQRDS</t>
  </si>
  <si>
    <t>KL5111RQRDW</t>
  </si>
  <si>
    <t>KL5111RQRFR</t>
  </si>
  <si>
    <t>KL5111RQRFS</t>
  </si>
  <si>
    <t>KL5111RQRFW</t>
  </si>
  <si>
    <t>KL5111RQSDR</t>
  </si>
  <si>
    <t>KL5111RQSDS</t>
  </si>
  <si>
    <t>KL5111RQSDW</t>
  </si>
  <si>
    <t>KL5111RQSFR</t>
  </si>
  <si>
    <t>KL5111RQSFS</t>
  </si>
  <si>
    <t>KL5111RQSFW</t>
  </si>
  <si>
    <t>KL5111RQTDR</t>
  </si>
  <si>
    <t>KL5111RQTDS</t>
  </si>
  <si>
    <t>KL5111RQTDW</t>
  </si>
  <si>
    <t>KL5111RQTFR</t>
  </si>
  <si>
    <t>KL5111RQTFS</t>
  </si>
  <si>
    <t>KL5111RQTFW</t>
  </si>
  <si>
    <t>KL5711RQKDR</t>
  </si>
  <si>
    <t>KL5711RQ*DR</t>
  </si>
  <si>
    <t>KL5711RQKDS</t>
  </si>
  <si>
    <t>KL5711RQ*DS</t>
  </si>
  <si>
    <t>KL5711RQKDW</t>
  </si>
  <si>
    <t>KL5711RQ*DW</t>
  </si>
  <si>
    <t>KL5711RQKFR</t>
  </si>
  <si>
    <t>KL5711RQ*FR</t>
  </si>
  <si>
    <t>KL5711RQKFS</t>
  </si>
  <si>
    <t>KL5711RQ*FS</t>
  </si>
  <si>
    <t>KL5711RQKFW</t>
  </si>
  <si>
    <t>KL5711RQ*FW</t>
  </si>
  <si>
    <t>KL5711RQMDR</t>
  </si>
  <si>
    <t>KL5711RQMDS</t>
  </si>
  <si>
    <t>KL5711RQMDW</t>
  </si>
  <si>
    <t>KL5711RQMFR</t>
  </si>
  <si>
    <t>KL5711RQMFS</t>
  </si>
  <si>
    <t>KL5711RQMFW</t>
  </si>
  <si>
    <t>KL5711RQNDR</t>
  </si>
  <si>
    <t>KL5711RQNDS</t>
  </si>
  <si>
    <t>KL5711RQNDW</t>
  </si>
  <si>
    <t>KL5711RQNFR</t>
  </si>
  <si>
    <t>KL5711RQNFS</t>
  </si>
  <si>
    <t>KL5711RQNFW</t>
  </si>
  <si>
    <t>KL5711RQPDR</t>
  </si>
  <si>
    <t>KL5711RQPDS</t>
  </si>
  <si>
    <t>KL5711RQPDW</t>
  </si>
  <si>
    <t>KL5711RQPFR</t>
  </si>
  <si>
    <t>KL5711RQPFS</t>
  </si>
  <si>
    <t>KL5711RQPFW</t>
  </si>
  <si>
    <t>KL5711RQQDR</t>
  </si>
  <si>
    <t>KL5711RQQDS</t>
  </si>
  <si>
    <t>KL5711RQQDW</t>
  </si>
  <si>
    <t>KL5711RQQFR</t>
  </si>
  <si>
    <t>KL5711RQQFS</t>
  </si>
  <si>
    <t>KL5711RQQFW</t>
  </si>
  <si>
    <t>KL5711RQRDR</t>
  </si>
  <si>
    <t>KL5711RQRDS</t>
  </si>
  <si>
    <t>KL5711RQRDW</t>
  </si>
  <si>
    <t>KL5711RQRFR</t>
  </si>
  <si>
    <t>KL5711RQRFS</t>
  </si>
  <si>
    <t>KL5711RQRFW</t>
  </si>
  <si>
    <t>KL5711RQSDR</t>
  </si>
  <si>
    <t>KL5711RQSDS</t>
  </si>
  <si>
    <t>KL5711RQSDW</t>
  </si>
  <si>
    <t>KL5711RQSFR</t>
  </si>
  <si>
    <t>KL5711RQSFS</t>
  </si>
  <si>
    <t>KL5711RQSFW</t>
  </si>
  <si>
    <t>KL5711RQTDR</t>
  </si>
  <si>
    <t>KL5711RQTDS</t>
  </si>
  <si>
    <t>KL5711RQTDW</t>
  </si>
  <si>
    <t>KL5711RQTFR</t>
  </si>
  <si>
    <t>KL5711RQTFS</t>
  </si>
  <si>
    <t>KL5711RQTFW</t>
  </si>
  <si>
    <t>KL5811RQKDR</t>
  </si>
  <si>
    <t>KL5811RQ*DR</t>
  </si>
  <si>
    <t>KL5811RQKDS</t>
  </si>
  <si>
    <t>KL5811RQ*DS</t>
  </si>
  <si>
    <t>KL5811RQKDW</t>
  </si>
  <si>
    <t>KL5811RQ*DW</t>
  </si>
  <si>
    <t>KL5811RQKFR</t>
  </si>
  <si>
    <t>KL5811RQ*FR</t>
  </si>
  <si>
    <t>KL5811RQKFS</t>
  </si>
  <si>
    <t>KL5811RQ*FS</t>
  </si>
  <si>
    <t>KL5811RQKFW</t>
  </si>
  <si>
    <t>KL5811RQ*FW</t>
  </si>
  <si>
    <t>KL5811RQMDR</t>
  </si>
  <si>
    <t>KL5811RQMDS</t>
  </si>
  <si>
    <t>KL5811RQMDW</t>
  </si>
  <si>
    <t>KL5811RQMFR</t>
  </si>
  <si>
    <t>KL5811RQMFS</t>
  </si>
  <si>
    <t>KL5811RQMFW</t>
  </si>
  <si>
    <t>KL5811RQNDR</t>
  </si>
  <si>
    <t>KL5811RQNDS</t>
  </si>
  <si>
    <t>KL5811RQNDW</t>
  </si>
  <si>
    <t>KL5811RQNFR</t>
  </si>
  <si>
    <t>KL5811RQNFS</t>
  </si>
  <si>
    <t>KL5811RQNFW</t>
  </si>
  <si>
    <t>KL5811RQPDR</t>
  </si>
  <si>
    <t>KL5811RQPDS</t>
  </si>
  <si>
    <t>KL5811RQPDW</t>
  </si>
  <si>
    <t>KL5811RQPFR</t>
  </si>
  <si>
    <t>KL5811RQPFS</t>
  </si>
  <si>
    <t>KL5811RQPFW</t>
  </si>
  <si>
    <t>KL5811RQQDR</t>
  </si>
  <si>
    <t>KL5811RQQDS</t>
  </si>
  <si>
    <t>KL5811RQQDW</t>
  </si>
  <si>
    <t>KL5811RQQFR</t>
  </si>
  <si>
    <t>KL5811RQQFS</t>
  </si>
  <si>
    <t>KL5811RQQFW</t>
  </si>
  <si>
    <t>KL5811RQRDR</t>
  </si>
  <si>
    <t>KL5811RQRDS</t>
  </si>
  <si>
    <t>KL5811RQRDW</t>
  </si>
  <si>
    <t>KL5811RQRFR</t>
  </si>
  <si>
    <t>KL5811RQRFS</t>
  </si>
  <si>
    <t>KL5811RQRFW</t>
  </si>
  <si>
    <t>KL5811RQSDR</t>
  </si>
  <si>
    <t>KL5811RQSDS</t>
  </si>
  <si>
    <t>KL5811RQSDW</t>
  </si>
  <si>
    <t>KL5811RQSFR</t>
  </si>
  <si>
    <t>KL5811RQSFS</t>
  </si>
  <si>
    <t>KL5811RQSFW</t>
  </si>
  <si>
    <t>KL5811RQTDR</t>
  </si>
  <si>
    <t>KL5811RQTDS</t>
  </si>
  <si>
    <t>KL5811RQTDW</t>
  </si>
  <si>
    <t>KL5811RQTFR</t>
  </si>
  <si>
    <t>KL5811RQTFS</t>
  </si>
  <si>
    <t>KL5811RQTFW</t>
  </si>
  <si>
    <t>KL8066RMZZZ</t>
  </si>
  <si>
    <t>KL8066RMZ**</t>
  </si>
  <si>
    <t xml:space="preserve">   Kaspersky Стартовый Certified Media Pack</t>
  </si>
  <si>
    <t>KL8067RMZZZ</t>
  </si>
  <si>
    <t>KL8067RMZ**</t>
  </si>
  <si>
    <t xml:space="preserve">   Kaspersky Стандартный Certified Media Pack</t>
  </si>
  <si>
    <t>KL8069RMZZZ</t>
  </si>
  <si>
    <t>KL8069RMZ**</t>
  </si>
  <si>
    <t xml:space="preserve">   Kaspersky Certified Media Pack Customized</t>
  </si>
  <si>
    <t>Sum of Price</t>
  </si>
  <si>
    <t>DDoS Prevention</t>
  </si>
  <si>
    <t>DDoS prevention licenses.</t>
  </si>
  <si>
    <t>Maintenance Service Agreement.</t>
  </si>
  <si>
    <t>DDoS_Prevention</t>
  </si>
  <si>
    <t>Цены указаны за комплект.</t>
  </si>
  <si>
    <t>Цены указаны за лицензию (пользователя).</t>
  </si>
  <si>
    <t>Certified Media Packs</t>
  </si>
  <si>
    <t>В состав Certified Media Pack входят сертифицированные ФСТЭК России (по 2 уровню контроля отсутствия НДВ) приложения для MS Windows, возможные к поставке с соответствующими продуктами для бизнес пользователей; в состав Certified Media Pack Customized входят сертифицированные (ФСТЭК России, ФСБ России и др.) приложения по дополнительному запросу в Российский офис ЗАО "Лаборатория Касперского".</t>
  </si>
  <si>
    <t>Maintenace</t>
  </si>
  <si>
    <t>Лицензионное соглашение дает конечным пользователям право бесплатного обновления продуктов и антивирусных баз в течение всего срока подписки.</t>
  </si>
  <si>
    <t>Техническая поддержка оказывается в соответствии с установленной политикой.</t>
  </si>
  <si>
    <t>Kaspersky Endpoint Security для бизнеса – Стартовый (Workstation)</t>
  </si>
  <si>
    <t>Лицензия дает пользователю право использовать продукт только для защиты Рабочих Станций. Общее количество защищаемых Рабочих Станций не должно превышать количество купленных лицензий.</t>
  </si>
  <si>
    <t>Kaspersky Endpoint Security для бизнеса – Стандартный (Workstation / Smartphone / FileServer)</t>
  </si>
  <si>
    <t>Лицензия дает пользователю право использовать продукт только для защиты Рабочих Станций, Смартфонов и Файловых Серверов. Общее количество защищаемых Рабочих Станций, Смартфонов и Файловых Серверов не должно превышать количество купленных лицензий.</t>
  </si>
  <si>
    <t>Kaspersky Endpoint Security для бизнеса – Расширенный (Workstation / Smartphone / FileServer)</t>
  </si>
  <si>
    <t>Kaspersky Total Security для бизнеса (Workstation/Smartphone/ FileServer/ MailServer/Gateway/ Collaboration)</t>
  </si>
  <si>
    <t>Лицензия дает пользователю право использовать продукт для защиты Рабочих Станций, Смартфонов, Файловых Серверов и Почтовых Серверов, Серверов для совместной работы и Интернет-Шлюзов. Общее количество защищаемых Рабочих Станций, Смартфонов и Файловых Серверов не должно превышать количество купленных лицензий. Количество защищаемых Почтовых Адресов на Почтовом Сервере не должно превышать 150% от общего числа купленных лицензий. Общее количество Рабочих Станций и Серверов, использующих защищаемый Интернет-Шлюз, не должно превышать 110% от общего числа купленных лицензий. Общее количество защищаемых пользователей, подключенных к серверу SharePoint, не должно превышать 100% от общего числа купленных лицензий.</t>
  </si>
  <si>
    <t>Kaspersky Security для виртуальных сред</t>
  </si>
  <si>
    <t>Защита виртуальных сред может осуществляться по одной из предложенных схем:
    - по защищаемым виртуальным машинам (Desktop и/или Server);
    - по защищаемым ядрам (Core).</t>
  </si>
  <si>
    <t>4861: Kaspersky Endpoint Security для бизнеса – Стартовый</t>
  </si>
  <si>
    <t>4863: Kaspersky Endpoint Security для бизнеса – Стандартный</t>
  </si>
  <si>
    <t>4867: Kaspersky Endpoint Security для бизнеса – Расширенный</t>
  </si>
  <si>
    <t>4869: Kaspersky Total Security для бизнеса</t>
  </si>
  <si>
    <t>4313: Kaspersky Security для почтовых серверов</t>
  </si>
  <si>
    <t>4413: Kaspersky Security для интернет-шлюзов</t>
  </si>
  <si>
    <t>4551: Kaspersky Security для виртуальных сред, Core</t>
  </si>
  <si>
    <t>4713: Kaspersky Anti-Spam для Linux</t>
  </si>
  <si>
    <t>4025: Kaspersky Security для мобильных устройств</t>
  </si>
  <si>
    <t>4151: Kaspersky Security для виртуальных сред, Desktop</t>
  </si>
  <si>
    <t>4251: Kaspersky Security для виртуальных сред, Server</t>
  </si>
  <si>
    <t>KL1941ROCFR</t>
  </si>
  <si>
    <t>KL1941ROC**</t>
  </si>
  <si>
    <t>KL1941ROEFR</t>
  </si>
  <si>
    <t>KL1941ROE**</t>
  </si>
  <si>
    <t>5Dvc</t>
  </si>
  <si>
    <t>KL1941RBBFS</t>
  </si>
  <si>
    <t>KL1941RBB**</t>
  </si>
  <si>
    <t>2Dvc</t>
  </si>
  <si>
    <t>KL1941RBCFS</t>
  </si>
  <si>
    <t>KL1941RBC**</t>
  </si>
  <si>
    <t>KL1941RBEFS</t>
  </si>
  <si>
    <t>KL1941RBE**</t>
  </si>
  <si>
    <t>KL1941RBBFR</t>
  </si>
  <si>
    <t>KL1941ROBFR</t>
  </si>
  <si>
    <t>KL1941ROB**</t>
  </si>
  <si>
    <t>Workstation / FileServer</t>
  </si>
  <si>
    <t>Workstation</t>
  </si>
  <si>
    <t>9121: Kaspersky Systems Management</t>
  </si>
  <si>
    <t>4323:  Kaspersky Security для серверов совместной работы</t>
  </si>
  <si>
    <t>В разделах SMB+Enterprise, Traffic и DDoS_Prevention цены НДС НЕ ОБЛАГАЮТСЯ</t>
  </si>
  <si>
    <t>В разделе Home+SOHO на продукты в комплектации Box и Card цены НДС ОБЛАГАЮТСЯ. В этом же разделе на продукты в комплектации License Pack  и Retail Pack цены НДС НЕ ОБЛАГАЮТСЯ</t>
  </si>
  <si>
    <t xml:space="preserve">4867: Kaspersky Endpoint Security для бизнеса – Расширенный    </t>
  </si>
  <si>
    <t xml:space="preserve">4863: Kaspersky Endpoint Security для бизнеса – Стандартный   </t>
  </si>
  <si>
    <t xml:space="preserve">4861: Kaspersky Endpoint Security для бизнеса – Стартовый + 4025: Kaspersky Security для мобильных устройств  </t>
  </si>
  <si>
    <t xml:space="preserve">4861: Kaspersky Endpoint Security для бизнеса – Стартовый   </t>
  </si>
  <si>
    <t xml:space="preserve">4869: Kaspersky Total Security для бизнеса   </t>
  </si>
  <si>
    <t xml:space="preserve">4863: Kaspersky Endpoint Security для бизнеса – Стандартный    </t>
  </si>
  <si>
    <t xml:space="preserve">4869: Kaspersky Total Security для бизнеса    </t>
  </si>
  <si>
    <t>10-14Em</t>
  </si>
  <si>
    <t>15-19Em</t>
  </si>
  <si>
    <t>20-24Em</t>
  </si>
  <si>
    <t>25-49Em</t>
  </si>
  <si>
    <t>50-99Em</t>
  </si>
  <si>
    <t>100-149Em</t>
  </si>
  <si>
    <t>150-249Em</t>
  </si>
  <si>
    <t>250-499Em</t>
  </si>
  <si>
    <t>Small Office Security</t>
  </si>
  <si>
    <t>KL4231RAKDS</t>
  </si>
  <si>
    <t>KL4231RA*DS</t>
  </si>
  <si>
    <t>KL4231RAKFR</t>
  </si>
  <si>
    <t>KL4231RA*FR</t>
  </si>
  <si>
    <t>KL4231RAKDR</t>
  </si>
  <si>
    <t>KL4231RA*DR</t>
  </si>
  <si>
    <t>KL4231RAKFS</t>
  </si>
  <si>
    <t>KL4231RA*FS</t>
  </si>
  <si>
    <t>KL4231RAKDW</t>
  </si>
  <si>
    <t>KL4231RA*DW</t>
  </si>
  <si>
    <t>KL4231RAKFE</t>
  </si>
  <si>
    <t>KL4231RA*FE</t>
  </si>
  <si>
    <t>KL4231RAKDE</t>
  </si>
  <si>
    <t>KL4231RA*DE</t>
  </si>
  <si>
    <t>KL4231RAKFQ</t>
  </si>
  <si>
    <t>KL4231RA*FQ</t>
  </si>
  <si>
    <t>KL4231RAKDQ</t>
  </si>
  <si>
    <t>KL4231RA*DQ</t>
  </si>
  <si>
    <t>KL4231RAKFW</t>
  </si>
  <si>
    <t>KL4231RA*FW</t>
  </si>
  <si>
    <t>KL4231RAMDS</t>
  </si>
  <si>
    <t>KL4231RAMFR</t>
  </si>
  <si>
    <t>KL4231RAMDR</t>
  </si>
  <si>
    <t>KL4231RAMFS</t>
  </si>
  <si>
    <t>KL4231RAMDW</t>
  </si>
  <si>
    <t>KL4231RAMFE</t>
  </si>
  <si>
    <t>KL4231RAMDE</t>
  </si>
  <si>
    <t>KL4231RAMFQ</t>
  </si>
  <si>
    <t>KL4231RAMDQ</t>
  </si>
  <si>
    <t>KL4231RAMFW</t>
  </si>
  <si>
    <t>KL4231RANDS</t>
  </si>
  <si>
    <t>KL4231RANFR</t>
  </si>
  <si>
    <t>KL4231RANDR</t>
  </si>
  <si>
    <t>KL4231RANFS</t>
  </si>
  <si>
    <t>KL4231RANDW</t>
  </si>
  <si>
    <t>KL4231RANFE</t>
  </si>
  <si>
    <t>KL4231RANDE</t>
  </si>
  <si>
    <t>KL4231RANFQ</t>
  </si>
  <si>
    <t>KL4231RANDQ</t>
  </si>
  <si>
    <t>KL4231RANFW</t>
  </si>
  <si>
    <t>KL4231RAPDS</t>
  </si>
  <si>
    <t>KL4231RAPFR</t>
  </si>
  <si>
    <t>KL4231RAPDR</t>
  </si>
  <si>
    <t>KL4231RAPFS</t>
  </si>
  <si>
    <t>KL4231RAPDW</t>
  </si>
  <si>
    <t>KL4231RAPFE</t>
  </si>
  <si>
    <t>KL4231RAPDE</t>
  </si>
  <si>
    <t>KL4231RAPFQ</t>
  </si>
  <si>
    <t>KL4231RAPDQ</t>
  </si>
  <si>
    <t>KL4231RAPFW</t>
  </si>
  <si>
    <t>KL4231RAQDS</t>
  </si>
  <si>
    <t>KL4231RAQFR</t>
  </si>
  <si>
    <t>KL4231RAQDR</t>
  </si>
  <si>
    <t>KL4231RAQFS</t>
  </si>
  <si>
    <t>KL4231RAQDW</t>
  </si>
  <si>
    <t>KL4231RAQFE</t>
  </si>
  <si>
    <t>KL4231RAQDE</t>
  </si>
  <si>
    <t>KL4231RAQFQ</t>
  </si>
  <si>
    <t>KL4231RAQDQ</t>
  </si>
  <si>
    <t>KL4231RAQFW</t>
  </si>
  <si>
    <t>KL4231RARDS</t>
  </si>
  <si>
    <t>KL4231RARFR</t>
  </si>
  <si>
    <t>KL4231RARDR</t>
  </si>
  <si>
    <t>KL4231RARFS</t>
  </si>
  <si>
    <t>KL4231RARDW</t>
  </si>
  <si>
    <t>KL4231RARFE</t>
  </si>
  <si>
    <t>KL4231RARDE</t>
  </si>
  <si>
    <t>KL4231RARFQ</t>
  </si>
  <si>
    <t>KL4231RARDQ</t>
  </si>
  <si>
    <t>KL4231RARFW</t>
  </si>
  <si>
    <t>KL4231RASDS</t>
  </si>
  <si>
    <t>KL4231RASFR</t>
  </si>
  <si>
    <t>KL4231RASDR</t>
  </si>
  <si>
    <t>KL4231RASFS</t>
  </si>
  <si>
    <t>KL4231RASDW</t>
  </si>
  <si>
    <t>KL4231RASFE</t>
  </si>
  <si>
    <t>KL4231RASDE</t>
  </si>
  <si>
    <t>KL4231RASFQ</t>
  </si>
  <si>
    <t>KL4231RASDQ</t>
  </si>
  <si>
    <t>KL4231RASFW</t>
  </si>
  <si>
    <t>KL4231RATDS</t>
  </si>
  <si>
    <t>KL4231RATFR</t>
  </si>
  <si>
    <t>KL4231RATDR</t>
  </si>
  <si>
    <t>KL4231RATFS</t>
  </si>
  <si>
    <t>KL4231RATDW</t>
  </si>
  <si>
    <t>KL4231RATFE</t>
  </si>
  <si>
    <t>KL4231RATDE</t>
  </si>
  <si>
    <t>KL4231RATFQ</t>
  </si>
  <si>
    <t>KL4231RATDQ</t>
  </si>
  <si>
    <t>KL4231RATFW</t>
  </si>
  <si>
    <t xml:space="preserve">   Kaspersky Security для файловых серверов</t>
  </si>
  <si>
    <t>Kaspersky Security для файловых серверов</t>
  </si>
  <si>
    <t>Лицензия дает пользователю право использовать продукт для защиты Файловых серверов. Общее количество Рабочих Станций и Серверов, использующих защищаемый Файловый сервер, не должно превышать 110% от общего числа купленных лицензий.</t>
  </si>
  <si>
    <t>Kaspersky Small Office Security</t>
  </si>
  <si>
    <t>4231: Kaspersky Security для файловых серверов</t>
  </si>
  <si>
    <t>4221: Kaspersky Security для систем хранения данных</t>
  </si>
  <si>
    <t xml:space="preserve">   Kaspersky Internet Security Multi-Device</t>
  </si>
  <si>
    <t>Kaspersky Lab. 39A/3 Leningradskoe Shosse Moscow, 125212</t>
  </si>
  <si>
    <t>MD</t>
  </si>
  <si>
    <t>Mobile device</t>
  </si>
  <si>
    <t>10-14MD</t>
  </si>
  <si>
    <t>15-19MD</t>
  </si>
  <si>
    <t>20-24MD</t>
  </si>
  <si>
    <t>25-49MD</t>
  </si>
  <si>
    <t>50-99MD</t>
  </si>
  <si>
    <t>100-149MD</t>
  </si>
  <si>
    <t>150-249MD</t>
  </si>
  <si>
    <t>250-499MD</t>
  </si>
  <si>
    <t>Em</t>
  </si>
  <si>
    <t>KL4325RAKDH</t>
  </si>
  <si>
    <t>KL4325RA*DH</t>
  </si>
  <si>
    <t>KL4325RAKFH</t>
  </si>
  <si>
    <t>KL4325RA*FH</t>
  </si>
  <si>
    <t>KL4325RAMDH</t>
  </si>
  <si>
    <t>KL4325RAMFH</t>
  </si>
  <si>
    <t>KL4325RANDH</t>
  </si>
  <si>
    <t>KL4325RANFH</t>
  </si>
  <si>
    <t>KL4325RAPDH</t>
  </si>
  <si>
    <t>KL4325RAPFH</t>
  </si>
  <si>
    <t>KL4325RAQDH</t>
  </si>
  <si>
    <t>KL4325RAQFH</t>
  </si>
  <si>
    <t>KL4325RARDH</t>
  </si>
  <si>
    <t>KL4325RARFH</t>
  </si>
  <si>
    <t>KL4325RASDH</t>
  </si>
  <si>
    <t>KL4325RASFH</t>
  </si>
  <si>
    <t>KL4325RATDH</t>
  </si>
  <si>
    <t>KL4325RATFH</t>
  </si>
  <si>
    <t>KL4315RAKDH</t>
  </si>
  <si>
    <t>KL4315RA*DH</t>
  </si>
  <si>
    <t>KL4315RAKFH</t>
  </si>
  <si>
    <t>KL4315RA*FH</t>
  </si>
  <si>
    <t>KL4315RAMDH</t>
  </si>
  <si>
    <t>KL4315RAMFH</t>
  </si>
  <si>
    <t>KL4315RANDH</t>
  </si>
  <si>
    <t>KL4315RANFH</t>
  </si>
  <si>
    <t>KL4315RAPDH</t>
  </si>
  <si>
    <t>KL4315RAPFH</t>
  </si>
  <si>
    <t>KL4315RAQDH</t>
  </si>
  <si>
    <t>KL4315RAQFH</t>
  </si>
  <si>
    <t>KL4315RARDH</t>
  </si>
  <si>
    <t>KL4315RARFH</t>
  </si>
  <si>
    <t>KL4315RASDH</t>
  </si>
  <si>
    <t>KL4315RASFH</t>
  </si>
  <si>
    <t>KL4315RATDH</t>
  </si>
  <si>
    <t>KL4315RATFH</t>
  </si>
  <si>
    <t>1-1Resource</t>
  </si>
  <si>
    <t>2-2Resource</t>
  </si>
  <si>
    <t>3-3Resource</t>
  </si>
  <si>
    <t>4-4Resource</t>
  </si>
  <si>
    <t>KL4629RAAFS</t>
  </si>
  <si>
    <t>KL4629RA*FS</t>
  </si>
  <si>
    <t>KL4629RAAFR</t>
  </si>
  <si>
    <t>KL4629RA*FR</t>
  </si>
  <si>
    <t>KL4629RABFS</t>
  </si>
  <si>
    <t>KL4629RABFR</t>
  </si>
  <si>
    <t>KL4629RACFS</t>
  </si>
  <si>
    <t>KL4629RACFR</t>
  </si>
  <si>
    <t>KL4629RADFS</t>
  </si>
  <si>
    <t>KL4629RADFR</t>
  </si>
  <si>
    <t>KL4629RAEFS</t>
  </si>
  <si>
    <t>KL4629RAEFR</t>
  </si>
  <si>
    <t>KL4629RAKFS</t>
  </si>
  <si>
    <t>KL4629RAKFR</t>
  </si>
  <si>
    <t>KL4629RAMFS</t>
  </si>
  <si>
    <t>KL4629RAMFR</t>
  </si>
  <si>
    <t>KL4629RANFS</t>
  </si>
  <si>
    <t>KL4629RANFR</t>
  </si>
  <si>
    <t>KL4629RAPFS</t>
  </si>
  <si>
    <t>KL4629RAPFR</t>
  </si>
  <si>
    <t>KL4646RAAFS</t>
  </si>
  <si>
    <t>KL4646RA*FS</t>
  </si>
  <si>
    <t>KL4646RABFS</t>
  </si>
  <si>
    <t>KL4646RACFS</t>
  </si>
  <si>
    <t>KL4646RADFS</t>
  </si>
  <si>
    <t>KL4646RAEFS</t>
  </si>
  <si>
    <t>KL4646RAKFS</t>
  </si>
  <si>
    <t>KL4646RAMFS</t>
  </si>
  <si>
    <t>KL4646RANFS</t>
  </si>
  <si>
    <t>KL4646RAPFS</t>
  </si>
  <si>
    <t xml:space="preserve">   Kaspersky DDoS Prevention, Ultimate+ Level</t>
  </si>
  <si>
    <t xml:space="preserve">   Kaspersky DDoS Prevention, Additional Sensor Option</t>
  </si>
  <si>
    <t>KL4644RAAZZ</t>
  </si>
  <si>
    <t>KL4644RA*ZZ</t>
  </si>
  <si>
    <t>KL4644RABZZ</t>
  </si>
  <si>
    <t>KL4644RACZZ</t>
  </si>
  <si>
    <t>KL4644RADZZ</t>
  </si>
  <si>
    <t>KL4644RAEZZ</t>
  </si>
  <si>
    <t>KL4644RAKZZ</t>
  </si>
  <si>
    <t>KL4644RAMZZ</t>
  </si>
  <si>
    <t>KL4644RANZZ</t>
  </si>
  <si>
    <t>KL4644RAPZZ</t>
  </si>
  <si>
    <t>(пусто)</t>
  </si>
  <si>
    <t>KL4131RCEFW</t>
  </si>
  <si>
    <t>KL4131RCE**</t>
  </si>
  <si>
    <t>MD+Dt+User</t>
  </si>
  <si>
    <t>KL4131RCEFR</t>
  </si>
  <si>
    <t>KL4131RCEFS</t>
  </si>
  <si>
    <t>KL4532RAEFW</t>
  </si>
  <si>
    <t>KL4532RA*FW</t>
  </si>
  <si>
    <t>MD+Dt+FS+User</t>
  </si>
  <si>
    <t>5-9MD</t>
  </si>
  <si>
    <t>KL4532RAEFR</t>
  </si>
  <si>
    <t>KL4532RA*FR</t>
  </si>
  <si>
    <t>KL4532RAEFS</t>
  </si>
  <si>
    <t>KL4532RA*FS</t>
  </si>
  <si>
    <t>KL4532RAKFW</t>
  </si>
  <si>
    <t>KL4532RAKFR</t>
  </si>
  <si>
    <t>KL4532RAKFS</t>
  </si>
  <si>
    <t>KL4532RAMFW</t>
  </si>
  <si>
    <t>KL4532RAMFR</t>
  </si>
  <si>
    <t>KL4532RAMFS</t>
  </si>
  <si>
    <t>KL4532RANFW</t>
  </si>
  <si>
    <t>KL4532RANFR</t>
  </si>
  <si>
    <t>KL4532RANFS</t>
  </si>
  <si>
    <t xml:space="preserve">   Kaspersky Small Office Security 4 for Desktops and Mobiles</t>
  </si>
  <si>
    <t xml:space="preserve">   Kaspersky Small Office Security 4 for Desktop, Mobiles and File Servers (fixed-date)</t>
  </si>
  <si>
    <t>5Dt; 5MD; 5User</t>
  </si>
  <si>
    <t>KL7157RLZDZ</t>
  </si>
  <si>
    <t>KL7157RLZ*Z</t>
  </si>
  <si>
    <t>Certificate</t>
  </si>
  <si>
    <t>KL7157RLZFZ</t>
  </si>
  <si>
    <t>KL7153RLZ*Z</t>
  </si>
  <si>
    <t xml:space="preserve">   Kaspersky Maintenance Service Agreement, Business</t>
  </si>
  <si>
    <t>KL7153RLZDZ</t>
  </si>
  <si>
    <t>KL7153RLZFZ</t>
  </si>
  <si>
    <t>KL7123RLZ*Z</t>
  </si>
  <si>
    <t xml:space="preserve">   Kaspersky Maintenance Service Agreement, Start</t>
  </si>
  <si>
    <t>KL7123RLZDZ</t>
  </si>
  <si>
    <t>KL7123RLZFZ</t>
  </si>
  <si>
    <t>KL7127RLZ*Z</t>
  </si>
  <si>
    <t xml:space="preserve">   Kaspersky Maintenance Service Agreement, Plus</t>
  </si>
  <si>
    <t>KL7127RLZDZ</t>
  </si>
  <si>
    <t>KL7127RLZFZ</t>
  </si>
  <si>
    <t>Kaspersky DLP Add-on terms</t>
  </si>
  <si>
    <t xml:space="preserve">Продукты линейки Kaspersky DLP не предлагаются как самостоятельные.
Kaspersky DLP для почтовых серверов продается только в дополнение к: Kaspersky Security для почтовых серверов или Kaspersky Total Security для бизнеса.
Kaspersky DLP для серверов совместной работы продается только в дополнение к: Kaspersky Security для серверов совместной работы или Kaspersky Total Security для бизнеса.
Количество покупаемых лицензий на продукт Kaspersky DLP должно быть не меньше количества лицензий, купленных на основной продукт.
Заказы на продукты линейки Kaspersky DLP должны быть размещены как co-term заказ, привязанный к первоначальному заказу на основной продукт. 
В случае если первоначальный заказ на основной продукт впоследствии отменяется, то выписанные ключи на продукты линейки Kaspersky DLP будут автоматически заблокированы.
Скидки по другим лицензионным политикам не применяются к товарным позициям Add-on для продуктов линейки DLP.
</t>
  </si>
  <si>
    <t xml:space="preserve">4863: Kaspersky Endpoint Security для бизнеса – Стандартный + 4313: Kaspersky Security для почтовых серверов  + 4413: Kaspersky Security для интернет-шлюзов  + 4323: Kaspersky Security для серверов совместной работы </t>
  </si>
  <si>
    <t xml:space="preserve">4867: Kaspersky Endpoint Security для бизнеса – Расширенный + 4313: Kaspersky Security для почтовых серверов </t>
  </si>
  <si>
    <t xml:space="preserve">4863: Kaspersky Endpoint Security для бизнеса – Стандартный + 4313: Kaspersky Security для почтовых серверов </t>
  </si>
  <si>
    <t xml:space="preserve">   Kaspersky Maintenance Service Agreement, Enterprise </t>
  </si>
  <si>
    <t>4867: Kaspersky Endpoint Security для бизнеса – Расширенный + 4313: Kaspersky Security для почтовых серверов  + 4413: Kaspersky Security для интернет-шлюзов  + 4323: Kaspersky Security для серверов совместной работы</t>
  </si>
  <si>
    <r>
      <t xml:space="preserve">For additional details please refer to </t>
    </r>
    <r>
      <rPr>
        <u/>
        <sz val="8"/>
        <color theme="3" tint="-0.249977111117893"/>
        <rFont val="Arial"/>
        <family val="2"/>
      </rPr>
      <t>Migration guide</t>
    </r>
  </si>
  <si>
    <t>KL1091ROAFS</t>
  </si>
  <si>
    <t>KL1091ROA**</t>
  </si>
  <si>
    <t xml:space="preserve">   Kaspersky Internet Security for Android</t>
  </si>
  <si>
    <t>Band A: 1</t>
  </si>
  <si>
    <t>1MD</t>
  </si>
  <si>
    <t xml:space="preserve">   Kaspersky DLP для серверов совместной работы *</t>
  </si>
  <si>
    <t xml:space="preserve">   Kaspersky DLP для почтовых серверов *</t>
  </si>
  <si>
    <t xml:space="preserve">* Для получения дополнительной информации о Kaspersky Security для виртуальных сред и </t>
  </si>
  <si>
    <t>Kaspersky Data Leakage Protection, перейдите в раздел комментариев</t>
  </si>
  <si>
    <t>Количество (N) приобретаемых лицензий Kaspersky Small Office Security позволяет обеспечить защиту:
- N рабочих станций
- N мобильных устройств
- N/10 файловых серверов                                                                                                                   - N пользователей</t>
  </si>
  <si>
    <t>KL4222RAADQ</t>
  </si>
  <si>
    <t>KL4222RA*DQ</t>
  </si>
  <si>
    <t>FS</t>
  </si>
  <si>
    <t>1-1FS</t>
  </si>
  <si>
    <t>KL4222RAAFQ</t>
  </si>
  <si>
    <t>KL4222RA*FQ</t>
  </si>
  <si>
    <t>KL4222RAADE</t>
  </si>
  <si>
    <t>KL4222RA*DE</t>
  </si>
  <si>
    <t>KL4222RAAFE</t>
  </si>
  <si>
    <t>KL4222RA*FE</t>
  </si>
  <si>
    <t>KL4222RAADW</t>
  </si>
  <si>
    <t>KL4222RA*DW</t>
  </si>
  <si>
    <t>KL4222RAAFW</t>
  </si>
  <si>
    <t>KL4222RA*FW</t>
  </si>
  <si>
    <t>KL4222RAADR</t>
  </si>
  <si>
    <t>KL4222RA*DR</t>
  </si>
  <si>
    <t>KL4222RAAFR</t>
  </si>
  <si>
    <t>KL4222RA*FR</t>
  </si>
  <si>
    <t>KL4222RAADS</t>
  </si>
  <si>
    <t>KL4222RA*DS</t>
  </si>
  <si>
    <t>KL4222RAAFS</t>
  </si>
  <si>
    <t>KL4222RA*FS</t>
  </si>
  <si>
    <t>KL4222RABDQ</t>
  </si>
  <si>
    <t>2-2FS</t>
  </si>
  <si>
    <t>KL4222RABFQ</t>
  </si>
  <si>
    <t>KL4222RABDE</t>
  </si>
  <si>
    <t>KL4222RABFE</t>
  </si>
  <si>
    <t>KL4222RABDW</t>
  </si>
  <si>
    <t>KL4222RABFW</t>
  </si>
  <si>
    <t>KL4222RABDR</t>
  </si>
  <si>
    <t>KL4222RABFR</t>
  </si>
  <si>
    <t>KL4222RABDS</t>
  </si>
  <si>
    <t>KL4222RABFS</t>
  </si>
  <si>
    <t>KL4222RACDQ</t>
  </si>
  <si>
    <t>3-3FS</t>
  </si>
  <si>
    <t>KL4222RACFQ</t>
  </si>
  <si>
    <t>KL4222RACDE</t>
  </si>
  <si>
    <t>KL4222RACFE</t>
  </si>
  <si>
    <t>KL4222RACDW</t>
  </si>
  <si>
    <t>KL4222RACFW</t>
  </si>
  <si>
    <t>KL4222RACDR</t>
  </si>
  <si>
    <t>KL4222RACFR</t>
  </si>
  <si>
    <t>KL4222RACDS</t>
  </si>
  <si>
    <t>KL4222RACFS</t>
  </si>
  <si>
    <t>KL4222RADDQ</t>
  </si>
  <si>
    <t>4-4FS</t>
  </si>
  <si>
    <t>KL4222RADFQ</t>
  </si>
  <si>
    <t>KL4222RADDE</t>
  </si>
  <si>
    <t>KL4222RADFE</t>
  </si>
  <si>
    <t>KL4222RADDW</t>
  </si>
  <si>
    <t>KL4222RADFW</t>
  </si>
  <si>
    <t>KL4222RADDR</t>
  </si>
  <si>
    <t>KL4222RADFR</t>
  </si>
  <si>
    <t>KL4222RADDS</t>
  </si>
  <si>
    <t>KL4222RADFS</t>
  </si>
  <si>
    <t>KL4222RAEDQ</t>
  </si>
  <si>
    <t>5-9FS</t>
  </si>
  <si>
    <t>KL4222RAEFQ</t>
  </si>
  <si>
    <t>KL4222RAEDE</t>
  </si>
  <si>
    <t>KL4222RAEFE</t>
  </si>
  <si>
    <t>KL4222RAEDW</t>
  </si>
  <si>
    <t>KL4222RAEFW</t>
  </si>
  <si>
    <t>KL4222RAEDR</t>
  </si>
  <si>
    <t>KL4222RAEFR</t>
  </si>
  <si>
    <t>KL4222RAEDS</t>
  </si>
  <si>
    <t>KL4222RAEFS</t>
  </si>
  <si>
    <t>KL4222RAKDQ</t>
  </si>
  <si>
    <t>10-14FS</t>
  </si>
  <si>
    <t>KL4222RAKFQ</t>
  </si>
  <si>
    <t>KL4222RAKDE</t>
  </si>
  <si>
    <t>KL4222RAKFE</t>
  </si>
  <si>
    <t>KL4222RAKDW</t>
  </si>
  <si>
    <t>KL4222RAKFW</t>
  </si>
  <si>
    <t>KL4222RAKDR</t>
  </si>
  <si>
    <t>KL4222RAKFR</t>
  </si>
  <si>
    <t>KL4222RAKDS</t>
  </si>
  <si>
    <t>KL4222RAKFS</t>
  </si>
  <si>
    <t>KL4222RAMDQ</t>
  </si>
  <si>
    <t>15-19FS</t>
  </si>
  <si>
    <t>KL4222RAMFQ</t>
  </si>
  <si>
    <t>KL4222RAMDE</t>
  </si>
  <si>
    <t>KL4222RAMFE</t>
  </si>
  <si>
    <t>KL4222RAMDW</t>
  </si>
  <si>
    <t>KL4222RAMFW</t>
  </si>
  <si>
    <t>KL4222RAMDR</t>
  </si>
  <si>
    <t>KL4222RAMFR</t>
  </si>
  <si>
    <t>KL4222RAMDS</t>
  </si>
  <si>
    <t>KL4222RAMFS</t>
  </si>
  <si>
    <t>KL4222RANDQ</t>
  </si>
  <si>
    <t>20-24FS</t>
  </si>
  <si>
    <t>KL4222RANFQ</t>
  </si>
  <si>
    <t>KL4222RANDE</t>
  </si>
  <si>
    <t>KL4222RANFE</t>
  </si>
  <si>
    <t>KL4222RANDW</t>
  </si>
  <si>
    <t>KL4222RANFW</t>
  </si>
  <si>
    <t>KL4222RANDR</t>
  </si>
  <si>
    <t>KL4222RANFR</t>
  </si>
  <si>
    <t>KL4222RANDS</t>
  </si>
  <si>
    <t>KL4222RANFS</t>
  </si>
  <si>
    <t>KL4222RAPDQ</t>
  </si>
  <si>
    <t>25-49FS</t>
  </si>
  <si>
    <t>KL4222RAPFQ</t>
  </si>
  <si>
    <t>KL4222RAPDE</t>
  </si>
  <si>
    <t>KL4222RAPFE</t>
  </si>
  <si>
    <t>KL4222RAPDW</t>
  </si>
  <si>
    <t>KL4222RAPFW</t>
  </si>
  <si>
    <t>KL4222RAPDR</t>
  </si>
  <si>
    <t>KL4222RAPFR</t>
  </si>
  <si>
    <t>KL4222RAPDS</t>
  </si>
  <si>
    <t>KL4222RAPFS</t>
  </si>
  <si>
    <t>KL4222RAQDQ</t>
  </si>
  <si>
    <t>50-99FS</t>
  </si>
  <si>
    <t>KL4222RAQFQ</t>
  </si>
  <si>
    <t>KL4222RAQDE</t>
  </si>
  <si>
    <t>KL4222RAQFE</t>
  </si>
  <si>
    <t>KL4222RAQDW</t>
  </si>
  <si>
    <t>KL4222RAQFW</t>
  </si>
  <si>
    <t>KL4222RAQDR</t>
  </si>
  <si>
    <t>KL4222RAQFR</t>
  </si>
  <si>
    <t>KL4222RAQDS</t>
  </si>
  <si>
    <t>KL4222RAQFS</t>
  </si>
  <si>
    <t>KL4222RARDQ</t>
  </si>
  <si>
    <t>100-149FS</t>
  </si>
  <si>
    <t>KL4222RARFQ</t>
  </si>
  <si>
    <t>KL4222RARDE</t>
  </si>
  <si>
    <t>KL4222RARFE</t>
  </si>
  <si>
    <t>KL4222RARDW</t>
  </si>
  <si>
    <t>KL4222RARFW</t>
  </si>
  <si>
    <t>KL4222RARDR</t>
  </si>
  <si>
    <t>KL4222RARFR</t>
  </si>
  <si>
    <t>KL4222RARDS</t>
  </si>
  <si>
    <t>KL4222RARFS</t>
  </si>
  <si>
    <t>KL4222RASDQ</t>
  </si>
  <si>
    <t>150-249FS</t>
  </si>
  <si>
    <t>KL4222RASFQ</t>
  </si>
  <si>
    <t>KL4222RASDE</t>
  </si>
  <si>
    <t>KL4222RASFE</t>
  </si>
  <si>
    <t>KL4222RASDW</t>
  </si>
  <si>
    <t>KL4222RASFW</t>
  </si>
  <si>
    <t>KL4222RASDR</t>
  </si>
  <si>
    <t>KL4222RASFR</t>
  </si>
  <si>
    <t>KL4222RASDS</t>
  </si>
  <si>
    <t>KL4222RASFS</t>
  </si>
  <si>
    <t>KL4222RATDQ</t>
  </si>
  <si>
    <t>250-499FS</t>
  </si>
  <si>
    <t>KL4222RATFQ</t>
  </si>
  <si>
    <t>KL4222RATDE</t>
  </si>
  <si>
    <t>KL4222RATFE</t>
  </si>
  <si>
    <t>KL4222RATDW</t>
  </si>
  <si>
    <t>KL4222RATFW</t>
  </si>
  <si>
    <t>KL4222RATDR</t>
  </si>
  <si>
    <t>KL4222RATFR</t>
  </si>
  <si>
    <t>KL4222RATDS</t>
  </si>
  <si>
    <t>KL4222RATFS</t>
  </si>
  <si>
    <t>File Server</t>
  </si>
  <si>
    <t>V202: Kaspersky Secure Mail Gateway</t>
  </si>
  <si>
    <t>Итог</t>
  </si>
  <si>
    <t>KL1167RBBFS</t>
  </si>
  <si>
    <t>KL1167ROBFR</t>
  </si>
  <si>
    <t>KL1167RBB**</t>
  </si>
  <si>
    <t>KL1167ROB**</t>
  </si>
  <si>
    <t xml:space="preserve">   Kaspersky Anti-Virus 2016</t>
  </si>
  <si>
    <t>January 1st 2016</t>
  </si>
  <si>
    <t xml:space="preserve">   Kaspersky Security для систем хранения данных, Server</t>
  </si>
  <si>
    <t xml:space="preserve">   Kaspersky Security для систем хранения данных, User</t>
  </si>
  <si>
    <t>KL8072RMZZZ</t>
  </si>
  <si>
    <t>KL8072RMZ**</t>
  </si>
  <si>
    <t>KL8073RMZZZ</t>
  </si>
  <si>
    <t>KL8073RMZ**</t>
  </si>
  <si>
    <t xml:space="preserve">   Kaspersky для виртуальных сред Certified Media Pack</t>
  </si>
  <si>
    <t xml:space="preserve">   Kaspersky DDoS Prevention Certified Media Pack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</si>
</sst>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_-;\-* #,##0.00_-;_-* &quot;-&quot;??_-;_-@_-"/>
  </numFmts>
  <fonts count="86"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sz val="8"/>
      <name val="Arial Narrow"/>
      <family val="2"/>
      <charset val="204"/>
    </font>
    <font>
      <sz val="10"/>
      <name val="Arial Cyr"/>
      <charset val="204"/>
    </font>
    <font>
      <sz val="8"/>
      <color indexed="8"/>
      <name val="Arial Narrow"/>
      <family val="2"/>
      <charset val="204"/>
    </font>
    <font>
      <sz val="10"/>
      <color indexed="8"/>
      <name val="Arial"/>
      <family val="2"/>
      <charset val="204"/>
    </font>
    <font>
      <sz val="8"/>
      <color indexed="9"/>
      <name val="Arial Narrow"/>
      <family val="2"/>
      <charset val="204"/>
    </font>
    <font>
      <u/>
      <sz val="10"/>
      <color indexed="12"/>
      <name val="Arial"/>
      <family val="2"/>
      <charset val="204"/>
    </font>
    <font>
      <sz val="8"/>
      <name val="Arial Narrow"/>
      <family val="2"/>
    </font>
    <font>
      <sz val="8"/>
      <color indexed="10"/>
      <name val="Arial Narrow"/>
      <family val="2"/>
    </font>
    <font>
      <b/>
      <sz val="8"/>
      <color indexed="10"/>
      <name val="Arial Narrow"/>
      <family val="2"/>
    </font>
    <font>
      <b/>
      <sz val="8"/>
      <name val="Arial Narrow"/>
      <family val="2"/>
    </font>
    <font>
      <sz val="8"/>
      <color indexed="8"/>
      <name val="MS Sans Serif"/>
      <family val="2"/>
      <charset val="204"/>
    </font>
    <font>
      <sz val="8"/>
      <color indexed="17"/>
      <name val="Arial Narrow"/>
      <family val="2"/>
      <charset val="204"/>
    </font>
    <font>
      <sz val="10"/>
      <color indexed="8"/>
      <name val="Arial Narrow"/>
      <family val="2"/>
      <charset val="204"/>
    </font>
    <font>
      <u/>
      <sz val="10"/>
      <color indexed="12"/>
      <name val="Arial Narrow"/>
      <family val="2"/>
      <charset val="204"/>
    </font>
    <font>
      <sz val="10"/>
      <name val="Arial Narrow"/>
      <family val="2"/>
      <charset val="204"/>
    </font>
    <font>
      <sz val="16"/>
      <name val="Arial Narrow"/>
      <family val="2"/>
      <charset val="204"/>
    </font>
    <font>
      <sz val="8"/>
      <color indexed="58"/>
      <name val="Arial Narrow"/>
      <family val="2"/>
      <charset val="204"/>
    </font>
    <font>
      <sz val="48"/>
      <color indexed="9"/>
      <name val="Arial"/>
      <family val="2"/>
      <charset val="204"/>
    </font>
    <font>
      <sz val="8"/>
      <color indexed="10"/>
      <name val="Arial Narrow"/>
      <family val="2"/>
      <charset val="204"/>
    </font>
    <font>
      <sz val="10"/>
      <color indexed="10"/>
      <name val="Arial"/>
      <family val="2"/>
      <charset val="204"/>
    </font>
    <font>
      <b/>
      <sz val="8"/>
      <name val="Arial Narrow"/>
      <family val="2"/>
      <charset val="204"/>
    </font>
    <font>
      <b/>
      <sz val="10"/>
      <color indexed="21"/>
      <name val="Arial Narrow"/>
      <family val="2"/>
      <charset val="204"/>
    </font>
    <font>
      <sz val="8"/>
      <color indexed="17"/>
      <name val="Arial Narrow"/>
      <family val="2"/>
    </font>
    <font>
      <b/>
      <sz val="8"/>
      <color indexed="17"/>
      <name val="Arial Narrow"/>
      <family val="2"/>
      <charset val="204"/>
    </font>
    <font>
      <b/>
      <sz val="14"/>
      <color indexed="21"/>
      <name val="Arial Narrow"/>
      <family val="2"/>
      <charset val="204"/>
    </font>
    <font>
      <sz val="7.5"/>
      <color indexed="58"/>
      <name val="Arial Narrow"/>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8"/>
      <color rgb="FFDB0707"/>
      <name val="Arial Narrow"/>
      <family val="2"/>
      <charset val="204"/>
    </font>
    <font>
      <sz val="10"/>
      <name val="Arial"/>
      <family val="2"/>
      <charset val="204"/>
    </font>
    <font>
      <sz val="8"/>
      <name val="Microsoft Sans Serif"/>
      <family val="2"/>
      <charset val="204"/>
    </font>
    <font>
      <sz val="10"/>
      <name val="Arial"/>
      <family val="2"/>
    </font>
    <font>
      <sz val="10"/>
      <name val="Arial"/>
      <family val="2"/>
      <charset val="204"/>
    </font>
    <font>
      <sz val="10"/>
      <name val="Arial"/>
      <family val="2"/>
      <charset val="204"/>
    </font>
    <font>
      <sz val="10"/>
      <name val="Arial"/>
      <family val="2"/>
      <charset val="204"/>
    </font>
    <font>
      <sz val="8"/>
      <color indexed="8"/>
      <name val="Arial Narrow"/>
      <family val="2"/>
      <charset val="204"/>
    </font>
    <font>
      <sz val="10"/>
      <color indexed="8"/>
      <name val="Arial"/>
      <family val="2"/>
      <charset val="204"/>
    </font>
    <font>
      <sz val="10"/>
      <name val="Arial"/>
      <family val="2"/>
      <charset val="204"/>
    </font>
    <font>
      <sz val="10"/>
      <color indexed="8"/>
      <name val="Arial"/>
      <family val="2"/>
      <charset val="204"/>
    </font>
    <font>
      <sz val="8"/>
      <color indexed="8"/>
      <name val="Arial Narrow"/>
      <family val="2"/>
      <charset val="204"/>
    </font>
    <font>
      <sz val="10"/>
      <name val="Arial"/>
      <family val="2"/>
    </font>
    <font>
      <sz val="10"/>
      <color indexed="8"/>
      <name val="Arial"/>
      <family val="2"/>
    </font>
    <font>
      <sz val="8"/>
      <color indexed="8"/>
      <name val="Arial Narrow"/>
      <family val="2"/>
    </font>
    <font>
      <u/>
      <sz val="11"/>
      <color theme="10"/>
      <name val="Calibri"/>
      <family val="2"/>
      <charset val="204"/>
      <scheme val="minor"/>
    </font>
    <font>
      <u/>
      <sz val="11"/>
      <color theme="10"/>
      <name val="Calibri"/>
      <family val="2"/>
      <scheme val="minor"/>
    </font>
    <font>
      <sz val="8"/>
      <name val="Arial Narrow"/>
      <family val="2"/>
    </font>
    <font>
      <sz val="8"/>
      <color rgb="FFFF0000"/>
      <name val="Arial"/>
      <family val="2"/>
      <charset val="204"/>
    </font>
    <font>
      <u/>
      <sz val="8"/>
      <color theme="3" tint="-0.249977111117893"/>
      <name val="Arial"/>
      <family val="2"/>
    </font>
    <font>
      <sz val="8"/>
      <color indexed="8"/>
      <name val="Arial Narrow"/>
      <family val="2"/>
    </font>
    <font>
      <sz val="10"/>
      <color indexed="8"/>
      <name val="Arial"/>
      <family val="2"/>
    </font>
    <font>
      <sz val="8"/>
      <name val="Arial Narrow"/>
      <family val="2"/>
    </font>
    <font>
      <sz val="8"/>
      <color indexed="9"/>
      <name val="Arial Narrow"/>
      <family val="2"/>
    </font>
    <font>
      <sz val="8"/>
      <name val="Arial Narrow"/>
    </font>
    <font>
      <sz val="8"/>
      <color indexed="17"/>
      <name val="Arial Narrow"/>
    </font>
    <font>
      <sz val="8"/>
      <color indexed="9"/>
      <name val="Arial Narrow"/>
    </font>
  </fonts>
  <fills count="42">
    <fill>
      <patternFill patternType="none"/>
    </fill>
    <fill>
      <patternFill patternType="gray125"/>
    </fill>
    <fill>
      <patternFill patternType="solid">
        <fgColor indexed="22"/>
      </patternFill>
    </fill>
    <fill>
      <patternFill patternType="solid">
        <fgColor indexed="47"/>
      </patternFill>
    </fill>
    <fill>
      <patternFill patternType="solid">
        <fgColor indexed="42"/>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43"/>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3"/>
      </patternFill>
    </fill>
    <fill>
      <patternFill patternType="solid">
        <fgColor indexed="26"/>
      </patternFill>
    </fill>
    <fill>
      <patternFill patternType="solid">
        <fgColor indexed="62"/>
      </patternFill>
    </fill>
    <fill>
      <patternFill patternType="solid">
        <fgColor indexed="57"/>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
      <patternFill patternType="solid">
        <fgColor indexed="22"/>
        <bgColor indexed="64"/>
      </patternFill>
    </fill>
    <fill>
      <patternFill patternType="solid">
        <fgColor indexed="58"/>
        <bgColor indexed="64"/>
      </patternFill>
    </fill>
    <fill>
      <patternFill patternType="solid">
        <fgColor indexed="22"/>
        <bgColor indexed="0"/>
      </patternFill>
    </fill>
    <fill>
      <patternFill patternType="solid">
        <fgColor indexed="57"/>
        <bgColor indexed="64"/>
      </patternFill>
    </fill>
    <fill>
      <patternFill patternType="solid">
        <bgColor indexed="17"/>
      </patternFill>
    </fill>
    <fill>
      <patternFill patternType="solid">
        <fgColor indexed="17"/>
        <bgColor indexed="17"/>
      </patternFill>
    </fill>
    <fill>
      <patternFill patternType="solid">
        <fgColor indexed="14"/>
        <bgColor indexed="64"/>
      </patternFill>
    </fill>
    <fill>
      <patternFill patternType="solid">
        <fgColor rgb="FF006E56"/>
        <bgColor indexed="64"/>
      </patternFill>
    </fill>
    <fill>
      <patternFill patternType="solid">
        <fgColor rgb="FF006D59"/>
        <bgColor indexed="64"/>
      </patternFill>
    </fill>
    <fill>
      <patternFill patternType="solid">
        <fgColor rgb="FF006A56"/>
        <bgColor auto="1"/>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8"/>
      </left>
      <right/>
      <top style="thin">
        <color indexed="8"/>
      </top>
      <bottom/>
      <diagonal/>
    </border>
    <border>
      <left/>
      <right/>
      <top style="hair">
        <color indexed="17"/>
      </top>
      <bottom/>
      <diagonal/>
    </border>
    <border>
      <left/>
      <right/>
      <top style="hair">
        <color indexed="17"/>
      </top>
      <bottom style="hair">
        <color indexed="17"/>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hair">
        <color indexed="17"/>
      </bottom>
      <diagonal/>
    </border>
    <border>
      <left/>
      <right/>
      <top style="thin">
        <color indexed="65"/>
      </top>
      <bottom/>
      <diagonal/>
    </border>
    <border>
      <left style="thin">
        <color indexed="65"/>
      </left>
      <right/>
      <top/>
      <bottom/>
      <diagonal/>
    </border>
    <border>
      <left style="thin">
        <color indexed="65"/>
      </left>
      <right/>
      <top style="thin">
        <color indexed="65"/>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rgb="FFABABAB"/>
      </left>
      <right/>
      <top style="thin">
        <color rgb="FFABABAB"/>
      </top>
      <bottom style="thin">
        <color indexed="64"/>
      </bottom>
      <diagonal/>
    </border>
    <border>
      <left/>
      <right/>
      <top style="thin">
        <color rgb="FFABABAB"/>
      </top>
      <bottom/>
      <diagonal/>
    </border>
    <border>
      <left style="thin">
        <color rgb="FFABABAB"/>
      </left>
      <right/>
      <top/>
      <bottom/>
      <diagonal/>
    </border>
    <border>
      <left/>
      <right style="thin">
        <color rgb="FFABABAB"/>
      </right>
      <top style="thin">
        <color rgb="FFABABAB"/>
      </top>
      <bottom/>
      <diagonal/>
    </border>
    <border>
      <left style="thin">
        <color indexed="65"/>
      </left>
      <right style="thin">
        <color rgb="FFABABAB"/>
      </right>
      <top style="thin">
        <color indexed="65"/>
      </top>
      <bottom/>
      <diagonal/>
    </border>
    <border>
      <left style="thin">
        <color indexed="65"/>
      </left>
      <right style="thin">
        <color rgb="FFABABAB"/>
      </right>
      <top/>
      <bottom/>
      <diagonal/>
    </border>
    <border>
      <left/>
      <right/>
      <top/>
      <bottom style="thin">
        <color rgb="FFABABAB"/>
      </bottom>
      <diagonal/>
    </border>
    <border>
      <left style="thin">
        <color indexed="22"/>
      </left>
      <right style="thin">
        <color indexed="22"/>
      </right>
      <top style="thin">
        <color indexed="22"/>
      </top>
      <bottom style="thin">
        <color indexed="22"/>
      </bottom>
      <diagonal/>
    </border>
    <border>
      <left style="thin">
        <color rgb="FFABABAB"/>
      </left>
      <right style="thin">
        <color rgb="FFABABAB"/>
      </right>
      <top/>
      <bottom/>
      <diagonal/>
    </border>
    <border>
      <left/>
      <right/>
      <top style="thin">
        <color indexed="64"/>
      </top>
      <bottom/>
      <diagonal/>
    </border>
    <border>
      <left/>
      <right style="thin">
        <color indexed="64"/>
      </right>
      <top style="thin">
        <color indexed="64"/>
      </top>
      <bottom/>
      <diagonal/>
    </border>
  </borders>
  <cellStyleXfs count="1047">
    <xf numFmtId="0" fontId="0" fillId="0" borderId="0"/>
    <xf numFmtId="0" fontId="41" fillId="5"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2" fillId="16" borderId="0" applyNumberFormat="0" applyBorder="0" applyAlignment="0" applyProtection="0"/>
    <xf numFmtId="0" fontId="42" fillId="9"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2" fillId="13" borderId="0" applyNumberFormat="0" applyBorder="0" applyAlignment="0" applyProtection="0"/>
    <xf numFmtId="0" fontId="42" fillId="18" borderId="0" applyNumberFormat="0" applyBorder="0" applyAlignment="0" applyProtection="0"/>
    <xf numFmtId="0" fontId="20" fillId="0" borderId="0" applyNumberFormat="0" applyFill="0" applyBorder="0" applyAlignment="0" applyProtection="0">
      <alignment vertical="top"/>
      <protection locked="0"/>
    </xf>
    <xf numFmtId="0" fontId="18" fillId="0" borderId="0"/>
    <xf numFmtId="0" fontId="41" fillId="0" borderId="0"/>
    <xf numFmtId="0" fontId="42" fillId="22"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17" borderId="0" applyNumberFormat="0" applyBorder="0" applyAlignment="0" applyProtection="0"/>
    <xf numFmtId="0" fontId="42" fillId="13" borderId="0" applyNumberFormat="0" applyBorder="0" applyAlignment="0" applyProtection="0"/>
    <xf numFmtId="0" fontId="42" fillId="20" borderId="0" applyNumberFormat="0" applyBorder="0" applyAlignment="0" applyProtection="0"/>
    <xf numFmtId="0" fontId="43" fillId="3" borderId="1" applyNumberFormat="0" applyAlignment="0" applyProtection="0"/>
    <xf numFmtId="0" fontId="44" fillId="2" borderId="4" applyNumberFormat="0" applyAlignment="0" applyProtection="0"/>
    <xf numFmtId="0" fontId="45" fillId="2" borderId="1"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15" borderId="2" applyNumberFormat="0" applyAlignment="0" applyProtection="0"/>
    <xf numFmtId="0" fontId="51" fillId="0" borderId="0" applyNumberFormat="0" applyFill="0" applyBorder="0" applyAlignment="0" applyProtection="0"/>
    <xf numFmtId="0" fontId="52" fillId="14" borderId="0" applyNumberFormat="0" applyBorder="0" applyAlignment="0" applyProtection="0"/>
    <xf numFmtId="0" fontId="16" fillId="0" borderId="0"/>
    <xf numFmtId="0" fontId="18" fillId="0" borderId="0"/>
    <xf numFmtId="0" fontId="53" fillId="6" borderId="0" applyNumberFormat="0" applyBorder="0" applyAlignment="0" applyProtection="0"/>
    <xf numFmtId="0" fontId="54" fillId="0" borderId="0" applyNumberFormat="0" applyFill="0" applyBorder="0" applyAlignment="0" applyProtection="0"/>
    <xf numFmtId="0" fontId="41" fillId="21" borderId="9" applyNumberFormat="0" applyFon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0" fontId="13" fillId="0" borderId="0"/>
    <xf numFmtId="0" fontId="18" fillId="0" borderId="0"/>
    <xf numFmtId="0" fontId="18" fillId="0" borderId="0"/>
    <xf numFmtId="164" fontId="13" fillId="0" borderId="0" applyFont="0" applyFill="0" applyBorder="0" applyAlignment="0" applyProtection="0"/>
    <xf numFmtId="0" fontId="58" fillId="0" borderId="0"/>
    <xf numFmtId="0" fontId="13" fillId="0" borderId="0"/>
    <xf numFmtId="0" fontId="58" fillId="0" borderId="0"/>
    <xf numFmtId="9" fontId="13" fillId="0" borderId="0" applyFont="0" applyFill="0" applyBorder="0" applyAlignment="0" applyProtection="0"/>
    <xf numFmtId="0" fontId="13" fillId="0" borderId="0"/>
    <xf numFmtId="0" fontId="18" fillId="0" borderId="0"/>
    <xf numFmtId="0" fontId="18" fillId="0" borderId="0"/>
    <xf numFmtId="0" fontId="60" fillId="0" borderId="0"/>
    <xf numFmtId="0" fontId="12" fillId="0" borderId="0"/>
    <xf numFmtId="0" fontId="13" fillId="0" borderId="0"/>
    <xf numFmtId="0" fontId="13" fillId="0" borderId="0"/>
    <xf numFmtId="0" fontId="13" fillId="0" borderId="0"/>
    <xf numFmtId="0" fontId="43" fillId="3" borderId="53" applyNumberFormat="0" applyAlignment="0" applyProtection="0"/>
    <xf numFmtId="0" fontId="44" fillId="2" borderId="54" applyNumberFormat="0" applyAlignment="0" applyProtection="0"/>
    <xf numFmtId="0" fontId="45" fillId="2" borderId="53" applyNumberFormat="0" applyAlignment="0" applyProtection="0"/>
    <xf numFmtId="0" fontId="49" fillId="0" borderId="55" applyNumberFormat="0" applyFill="0" applyAlignment="0" applyProtection="0"/>
    <xf numFmtId="0" fontId="41" fillId="21" borderId="52" applyNumberFormat="0" applyFont="0" applyAlignment="0" applyProtection="0"/>
    <xf numFmtId="0" fontId="13" fillId="0" borderId="0"/>
    <xf numFmtId="0" fontId="11" fillId="0" borderId="0"/>
    <xf numFmtId="0" fontId="58" fillId="0" borderId="0"/>
    <xf numFmtId="0" fontId="62" fillId="0" borderId="0"/>
    <xf numFmtId="164" fontId="13" fillId="0" borderId="0" applyFont="0" applyFill="0" applyBorder="0" applyAlignment="0" applyProtection="0"/>
    <xf numFmtId="9" fontId="13" fillId="0" borderId="0" applyFont="0" applyFill="0" applyBorder="0" applyAlignment="0" applyProtection="0"/>
    <xf numFmtId="0" fontId="43" fillId="3" borderId="53" applyNumberFormat="0" applyAlignment="0" applyProtection="0"/>
    <xf numFmtId="0" fontId="44" fillId="2" borderId="54" applyNumberFormat="0" applyAlignment="0" applyProtection="0"/>
    <xf numFmtId="0" fontId="45" fillId="2" borderId="53" applyNumberFormat="0" applyAlignment="0" applyProtection="0"/>
    <xf numFmtId="0" fontId="49" fillId="0" borderId="55" applyNumberFormat="0" applyFill="0" applyAlignment="0" applyProtection="0"/>
    <xf numFmtId="0" fontId="41" fillId="21" borderId="52" applyNumberFormat="0" applyFont="0" applyAlignment="0" applyProtection="0"/>
    <xf numFmtId="0" fontId="58" fillId="0" borderId="0"/>
    <xf numFmtId="0" fontId="58" fillId="0" borderId="0"/>
    <xf numFmtId="0" fontId="13" fillId="0" borderId="0"/>
    <xf numFmtId="0" fontId="18" fillId="0" borderId="0"/>
    <xf numFmtId="0" fontId="11" fillId="0" borderId="0"/>
    <xf numFmtId="0" fontId="63" fillId="0" borderId="0"/>
    <xf numFmtId="0" fontId="10" fillId="0" borderId="0"/>
    <xf numFmtId="0" fontId="9" fillId="0" borderId="0"/>
    <xf numFmtId="0" fontId="8" fillId="0" borderId="0"/>
    <xf numFmtId="0" fontId="64" fillId="0" borderId="0"/>
    <xf numFmtId="164" fontId="13" fillId="0" borderId="0" applyFont="0" applyFill="0" applyBorder="0" applyAlignment="0" applyProtection="0"/>
    <xf numFmtId="9"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5" fillId="0" borderId="0"/>
    <xf numFmtId="164"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6" fillId="0" borderId="0"/>
    <xf numFmtId="0" fontId="6" fillId="0" borderId="0"/>
    <xf numFmtId="164"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 fillId="0" borderId="0"/>
    <xf numFmtId="9" fontId="5" fillId="0" borderId="0" applyFont="0" applyFill="0" applyBorder="0" applyAlignment="0" applyProtection="0"/>
    <xf numFmtId="0" fontId="13"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45" fillId="2" borderId="53" applyNumberFormat="0" applyAlignment="0" applyProtection="0"/>
    <xf numFmtId="164" fontId="13" fillId="0" borderId="0" applyFont="0" applyFill="0" applyBorder="0" applyAlignment="0" applyProtection="0"/>
    <xf numFmtId="0" fontId="49" fillId="0" borderId="55" applyNumberFormat="0" applyFill="0" applyAlignment="0" applyProtection="0"/>
    <xf numFmtId="164" fontId="13" fillId="0" borderId="0" applyFont="0" applyFill="0" applyBorder="0" applyAlignment="0" applyProtection="0"/>
    <xf numFmtId="0" fontId="5" fillId="0" borderId="0"/>
    <xf numFmtId="0" fontId="5" fillId="0" borderId="0"/>
    <xf numFmtId="164" fontId="13" fillId="0" borderId="0" applyFont="0" applyFill="0" applyBorder="0" applyAlignment="0" applyProtection="0"/>
    <xf numFmtId="164"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65" fillId="0" borderId="0"/>
    <xf numFmtId="164" fontId="13" fillId="0" borderId="0" applyFont="0" applyFill="0" applyBorder="0" applyAlignment="0" applyProtection="0"/>
    <xf numFmtId="0" fontId="20" fillId="0" borderId="0" applyNumberFormat="0" applyFill="0" applyBorder="0" applyAlignment="0" applyProtection="0">
      <alignment vertical="top"/>
      <protection locked="0"/>
    </xf>
    <xf numFmtId="0" fontId="18" fillId="0" borderId="0"/>
    <xf numFmtId="0" fontId="44" fillId="2" borderId="54" applyNumberFormat="0" applyAlignment="0" applyProtection="0"/>
    <xf numFmtId="164" fontId="13" fillId="0" borderId="0" applyFont="0" applyFill="0" applyBorder="0" applyAlignment="0" applyProtection="0"/>
    <xf numFmtId="0" fontId="41" fillId="21" borderId="5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0" fontId="41" fillId="21" borderId="5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43" fillId="3" borderId="53" applyNumberFormat="0" applyAlignment="0" applyProtection="0"/>
    <xf numFmtId="0" fontId="13"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44" fillId="2" borderId="54"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0" fontId="49" fillId="0" borderId="55" applyNumberFormat="0" applyFill="0" applyAlignment="0" applyProtection="0"/>
    <xf numFmtId="164" fontId="13" fillId="0" borderId="0" applyFont="0" applyFill="0" applyBorder="0" applyAlignment="0" applyProtection="0"/>
    <xf numFmtId="164" fontId="13" fillId="0" borderId="0" applyFont="0" applyFill="0" applyBorder="0" applyAlignment="0" applyProtection="0"/>
    <xf numFmtId="0" fontId="43" fillId="3" borderId="53" applyNumberFormat="0" applyAlignment="0" applyProtection="0"/>
    <xf numFmtId="164" fontId="13" fillId="0" borderId="0" applyFont="0" applyFill="0" applyBorder="0" applyAlignment="0" applyProtection="0"/>
    <xf numFmtId="0" fontId="65" fillId="0" borderId="0"/>
    <xf numFmtId="164" fontId="13" fillId="0" borderId="0" applyFont="0" applyFill="0" applyBorder="0" applyAlignment="0" applyProtection="0"/>
    <xf numFmtId="0" fontId="67" fillId="0" borderId="0"/>
    <xf numFmtId="0" fontId="45" fillId="2" borderId="53" applyNumberFormat="0" applyAlignment="0" applyProtection="0"/>
    <xf numFmtId="164" fontId="13" fillId="0" borderId="0" applyFont="0" applyFill="0" applyBorder="0" applyAlignment="0" applyProtection="0"/>
    <xf numFmtId="0" fontId="41" fillId="21" borderId="52" applyNumberFormat="0" applyFont="0" applyAlignment="0" applyProtection="0"/>
    <xf numFmtId="0" fontId="4" fillId="0" borderId="0"/>
    <xf numFmtId="9" fontId="4" fillId="0" borderId="0" applyFont="0" applyFill="0" applyBorder="0" applyAlignment="0" applyProtection="0"/>
    <xf numFmtId="164" fontId="13" fillId="0" borderId="0" applyFont="0" applyFill="0" applyBorder="0" applyAlignment="0" applyProtection="0"/>
    <xf numFmtId="0" fontId="49" fillId="0" borderId="55" applyNumberFormat="0" applyFill="0" applyAlignment="0" applyProtection="0"/>
    <xf numFmtId="0" fontId="45" fillId="2" borderId="53" applyNumberFormat="0" applyAlignment="0" applyProtection="0"/>
    <xf numFmtId="0" fontId="4" fillId="0" borderId="0"/>
    <xf numFmtId="0" fontId="43" fillId="3" borderId="5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3" fillId="0" borderId="0" applyFont="0" applyFill="0" applyBorder="0" applyAlignment="0" applyProtection="0"/>
    <xf numFmtId="0" fontId="4" fillId="0" borderId="0"/>
    <xf numFmtId="0" fontId="4" fillId="0" borderId="0"/>
    <xf numFmtId="0" fontId="49"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5" fillId="2" borderId="53" applyNumberFormat="0" applyAlignment="0" applyProtection="0"/>
    <xf numFmtId="0" fontId="69" fillId="0" borderId="0"/>
    <xf numFmtId="0" fontId="69"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164" fontId="13" fillId="0" borderId="0" applyFont="0" applyFill="0" applyBorder="0" applyAlignment="0" applyProtection="0"/>
    <xf numFmtId="0" fontId="13" fillId="0" borderId="0"/>
    <xf numFmtId="0" fontId="43" fillId="3" borderId="53"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45" fillId="2" borderId="53"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0" fontId="45" fillId="2" borderId="53"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49" fillId="0" borderId="55" applyNumberFormat="0" applyFill="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44" fillId="2" borderId="54"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44" fillId="2" borderId="54"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44" fillId="2" borderId="54" applyNumberFormat="0" applyAlignment="0" applyProtection="0"/>
    <xf numFmtId="0" fontId="43" fillId="3" borderId="53" applyNumberFormat="0" applyAlignment="0" applyProtection="0"/>
    <xf numFmtId="0" fontId="45" fillId="2" borderId="53" applyNumberFormat="0" applyAlignment="0" applyProtection="0"/>
    <xf numFmtId="0" fontId="49" fillId="0" borderId="55" applyNumberFormat="0" applyFill="0" applyAlignment="0" applyProtection="0"/>
    <xf numFmtId="0" fontId="43" fillId="3" borderId="53" applyNumberFormat="0" applyAlignment="0" applyProtection="0"/>
    <xf numFmtId="0" fontId="44" fillId="2" borderId="54" applyNumberFormat="0" applyAlignment="0" applyProtection="0"/>
    <xf numFmtId="164" fontId="13" fillId="0" borderId="0" applyFont="0" applyFill="0" applyBorder="0" applyAlignment="0" applyProtection="0"/>
    <xf numFmtId="0" fontId="43" fillId="3" borderId="53" applyNumberFormat="0" applyAlignment="0" applyProtection="0"/>
    <xf numFmtId="0" fontId="49" fillId="0" borderId="55" applyNumberFormat="0" applyFill="0" applyAlignment="0" applyProtection="0"/>
    <xf numFmtId="0" fontId="49" fillId="0" borderId="55" applyNumberFormat="0" applyFill="0" applyAlignment="0" applyProtection="0"/>
    <xf numFmtId="0" fontId="43" fillId="3" borderId="53" applyNumberFormat="0" applyAlignment="0" applyProtection="0"/>
    <xf numFmtId="0" fontId="45" fillId="2" borderId="53" applyNumberFormat="0" applyAlignment="0" applyProtection="0"/>
    <xf numFmtId="0" fontId="45" fillId="2" borderId="53" applyNumberFormat="0" applyAlignment="0" applyProtection="0"/>
    <xf numFmtId="0" fontId="49" fillId="0" borderId="55" applyNumberFormat="0" applyFill="0" applyAlignment="0" applyProtection="0"/>
    <xf numFmtId="0" fontId="44" fillId="2" borderId="54" applyNumberFormat="0" applyAlignment="0" applyProtection="0"/>
    <xf numFmtId="0" fontId="44" fillId="2" borderId="54" applyNumberFormat="0" applyAlignment="0" applyProtection="0"/>
    <xf numFmtId="0" fontId="44" fillId="2" borderId="54" applyNumberFormat="0" applyAlignment="0" applyProtection="0"/>
    <xf numFmtId="0" fontId="43" fillId="3" borderId="53" applyNumberFormat="0" applyAlignment="0" applyProtection="0"/>
    <xf numFmtId="0" fontId="45" fillId="2" borderId="53" applyNumberFormat="0" applyAlignment="0" applyProtection="0"/>
    <xf numFmtId="0" fontId="49" fillId="0" borderId="55" applyNumberFormat="0" applyFill="0" applyAlignment="0" applyProtection="0"/>
    <xf numFmtId="0" fontId="43" fillId="3" borderId="53" applyNumberFormat="0" applyAlignment="0" applyProtection="0"/>
    <xf numFmtId="0" fontId="44" fillId="2" borderId="54"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41" fillId="21" borderId="52" applyNumberFormat="0" applyFont="0" applyAlignment="0" applyProtection="0"/>
    <xf numFmtId="0" fontId="43" fillId="3" borderId="53" applyNumberFormat="0" applyAlignment="0" applyProtection="0"/>
    <xf numFmtId="164" fontId="13" fillId="0" borderId="0" applyFont="0" applyFill="0" applyBorder="0" applyAlignment="0" applyProtection="0"/>
    <xf numFmtId="0" fontId="41" fillId="21" borderId="52" applyNumberFormat="0" applyFont="0" applyAlignment="0" applyProtection="0"/>
    <xf numFmtId="0" fontId="43" fillId="3" borderId="53" applyNumberFormat="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3" borderId="53" applyNumberFormat="0" applyAlignment="0" applyProtection="0"/>
    <xf numFmtId="0" fontId="43" fillId="3" borderId="53" applyNumberFormat="0" applyAlignment="0" applyProtection="0"/>
    <xf numFmtId="0" fontId="45" fillId="2" borderId="53" applyNumberFormat="0" applyAlignment="0" applyProtection="0"/>
    <xf numFmtId="0" fontId="41" fillId="21" borderId="52" applyNumberFormat="0" applyFont="0" applyAlignment="0" applyProtection="0"/>
    <xf numFmtId="0" fontId="45" fillId="2" borderId="53" applyNumberFormat="0" applyAlignment="0" applyProtection="0"/>
    <xf numFmtId="0" fontId="41" fillId="21" borderId="52" applyNumberFormat="0" applyFont="0" applyAlignment="0" applyProtection="0"/>
    <xf numFmtId="0" fontId="41" fillId="21" borderId="52" applyNumberFormat="0" applyFont="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41" fillId="21" borderId="5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45" fillId="2" borderId="53" applyNumberFormat="0" applyAlignment="0" applyProtection="0"/>
    <xf numFmtId="0" fontId="45" fillId="2" borderId="53" applyNumberFormat="0" applyAlignment="0" applyProtection="0"/>
    <xf numFmtId="0" fontId="13" fillId="0" borderId="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164" fontId="13" fillId="0" borderId="0" applyFont="0" applyFill="0" applyBorder="0" applyAlignment="0" applyProtection="0"/>
    <xf numFmtId="0" fontId="49" fillId="0" borderId="55" applyNumberFormat="0" applyFill="0" applyAlignment="0" applyProtection="0"/>
    <xf numFmtId="0" fontId="43" fillId="3" borderId="53" applyNumberFormat="0" applyAlignment="0" applyProtection="0"/>
    <xf numFmtId="0" fontId="43" fillId="3" borderId="53" applyNumberFormat="0" applyAlignment="0" applyProtection="0"/>
    <xf numFmtId="164" fontId="13" fillId="0" borderId="0" applyFont="0" applyFill="0" applyBorder="0" applyAlignment="0" applyProtection="0"/>
    <xf numFmtId="0" fontId="45" fillId="2" borderId="53" applyNumberFormat="0" applyAlignment="0" applyProtection="0"/>
    <xf numFmtId="0" fontId="1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3" borderId="53" applyNumberFormat="0" applyAlignment="0" applyProtection="0"/>
    <xf numFmtId="0" fontId="71" fillId="0" borderId="0"/>
    <xf numFmtId="164" fontId="13" fillId="0" borderId="0" applyFont="0" applyFill="0" applyBorder="0" applyAlignment="0" applyProtection="0"/>
    <xf numFmtId="164" fontId="13" fillId="0" borderId="0" applyFont="0" applyFill="0" applyBorder="0" applyAlignment="0" applyProtection="0"/>
    <xf numFmtId="0" fontId="41" fillId="21" borderId="52" applyNumberFormat="0" applyFont="0" applyAlignment="0" applyProtection="0"/>
    <xf numFmtId="0" fontId="49" fillId="0" borderId="55" applyNumberFormat="0" applyFill="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45" fillId="2" borderId="53" applyNumberFormat="0" applyAlignment="0" applyProtection="0"/>
    <xf numFmtId="0" fontId="41" fillId="21" borderId="52" applyNumberFormat="0" applyFont="0" applyAlignment="0" applyProtection="0"/>
    <xf numFmtId="0" fontId="44" fillId="2" borderId="54" applyNumberForma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0" fontId="2" fillId="0" borderId="0"/>
    <xf numFmtId="0" fontId="13" fillId="0" borderId="0"/>
    <xf numFmtId="0" fontId="44" fillId="2" borderId="54" applyNumberFormat="0" applyAlignment="0" applyProtection="0"/>
    <xf numFmtId="0" fontId="2" fillId="0" borderId="0"/>
    <xf numFmtId="0" fontId="41" fillId="21" borderId="5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0" fontId="44" fillId="2" borderId="54" applyNumberFormat="0" applyAlignment="0" applyProtection="0"/>
    <xf numFmtId="9" fontId="13" fillId="0" borderId="0" applyFont="0" applyFill="0" applyBorder="0" applyAlignment="0" applyProtection="0"/>
    <xf numFmtId="0" fontId="45" fillId="2" borderId="53" applyNumberForma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55" applyNumberFormat="0" applyFill="0" applyAlignment="0" applyProtection="0"/>
    <xf numFmtId="164" fontId="13" fillId="0" borderId="0" applyFont="0" applyFill="0" applyBorder="0" applyAlignment="0" applyProtection="0"/>
    <xf numFmtId="0" fontId="2" fillId="0" borderId="0"/>
    <xf numFmtId="0" fontId="43" fillId="3" borderId="53" applyNumberFormat="0" applyAlignment="0" applyProtection="0"/>
    <xf numFmtId="9" fontId="2" fillId="0" borderId="0" applyFont="0" applyFill="0" applyBorder="0" applyAlignment="0" applyProtection="0"/>
    <xf numFmtId="0" fontId="45" fillId="2" borderId="53" applyNumberFormat="0" applyAlignment="0" applyProtection="0"/>
    <xf numFmtId="0" fontId="49" fillId="0" borderId="55" applyNumberFormat="0" applyFill="0" applyAlignment="0" applyProtection="0"/>
    <xf numFmtId="0" fontId="41" fillId="21" borderId="52" applyNumberFormat="0" applyFont="0" applyAlignment="0" applyProtection="0"/>
    <xf numFmtId="0" fontId="43" fillId="3" borderId="53" applyNumberFormat="0" applyAlignment="0" applyProtection="0"/>
    <xf numFmtId="0" fontId="44" fillId="2" borderId="54" applyNumberFormat="0" applyAlignment="0" applyProtection="0"/>
    <xf numFmtId="164" fontId="13" fillId="0" borderId="0" applyFont="0" applyFill="0" applyBorder="0" applyAlignment="0" applyProtection="0"/>
    <xf numFmtId="0" fontId="49" fillId="0" borderId="55" applyNumberFormat="0" applyFill="0" applyAlignment="0" applyProtection="0"/>
    <xf numFmtId="164" fontId="13" fillId="0" borderId="0" applyFont="0" applyFill="0" applyBorder="0" applyAlignment="0" applyProtection="0"/>
    <xf numFmtId="165" fontId="2" fillId="0" borderId="0" applyFont="0" applyFill="0" applyBorder="0" applyAlignment="0" applyProtection="0"/>
    <xf numFmtId="0" fontId="44" fillId="2" borderId="54"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0" fontId="45" fillId="2" borderId="53" applyNumberFormat="0" applyAlignment="0" applyProtection="0"/>
    <xf numFmtId="164" fontId="13" fillId="0" borderId="0" applyFont="0" applyFill="0" applyBorder="0" applyAlignment="0" applyProtection="0"/>
    <xf numFmtId="0" fontId="18" fillId="0" borderId="0"/>
    <xf numFmtId="0" fontId="18" fillId="0" borderId="0"/>
    <xf numFmtId="0" fontId="49" fillId="0" borderId="55" applyNumberFormat="0" applyFill="0" applyAlignment="0" applyProtection="0"/>
    <xf numFmtId="0" fontId="49" fillId="0" borderId="55" applyNumberFormat="0" applyFill="0" applyAlignment="0" applyProtection="0"/>
    <xf numFmtId="0" fontId="49" fillId="0" borderId="55" applyNumberFormat="0" applyFill="0" applyAlignment="0" applyProtection="0"/>
    <xf numFmtId="0" fontId="44" fillId="2" borderId="54" applyNumberFormat="0" applyAlignment="0" applyProtection="0"/>
    <xf numFmtId="0" fontId="44" fillId="2" borderId="54" applyNumberFormat="0" applyAlignment="0" applyProtection="0"/>
    <xf numFmtId="0" fontId="44" fillId="2" borderId="54" applyNumberFormat="0" applyAlignment="0" applyProtection="0"/>
    <xf numFmtId="0" fontId="49" fillId="0" borderId="55" applyNumberFormat="0" applyFill="0" applyAlignment="0" applyProtection="0"/>
    <xf numFmtId="0" fontId="44" fillId="2" borderId="54" applyNumberFormat="0" applyAlignment="0" applyProtection="0"/>
    <xf numFmtId="0" fontId="72" fillId="0" borderId="0"/>
    <xf numFmtId="0" fontId="1" fillId="0" borderId="0"/>
    <xf numFmtId="0" fontId="74" fillId="0" borderId="0" applyNumberFormat="0" applyFill="0" applyBorder="0" applyAlignment="0" applyProtection="0"/>
    <xf numFmtId="0" fontId="75" fillId="0" borderId="0" applyNumberFormat="0" applyFill="0" applyBorder="0" applyAlignment="0" applyProtection="0"/>
    <xf numFmtId="0" fontId="72" fillId="0" borderId="0"/>
    <xf numFmtId="0" fontId="80" fillId="0" borderId="0"/>
    <xf numFmtId="0" fontId="72" fillId="0" borderId="0"/>
  </cellStyleXfs>
  <cellXfs count="366">
    <xf numFmtId="0" fontId="0" fillId="0" borderId="0" xfId="0"/>
    <xf numFmtId="0" fontId="15" fillId="0" borderId="0" xfId="39" applyFont="1" applyFill="1" applyAlignment="1">
      <alignment vertical="center"/>
    </xf>
    <xf numFmtId="4" fontId="15" fillId="0" borderId="0" xfId="39" applyNumberFormat="1" applyFont="1" applyAlignment="1">
      <alignment horizontal="left" vertical="center"/>
    </xf>
    <xf numFmtId="4" fontId="15" fillId="0" borderId="0" xfId="39" applyNumberFormat="1" applyFont="1" applyAlignment="1">
      <alignment vertical="center"/>
    </xf>
    <xf numFmtId="0" fontId="15" fillId="0" borderId="0" xfId="39" applyFont="1" applyAlignment="1">
      <alignment vertical="center"/>
    </xf>
    <xf numFmtId="0" fontId="17" fillId="0" borderId="0" xfId="40" applyFont="1" applyFill="1" applyBorder="1" applyAlignment="1">
      <alignment horizontal="center" vertical="center"/>
    </xf>
    <xf numFmtId="0" fontId="15" fillId="0" borderId="0" xfId="0" applyFont="1"/>
    <xf numFmtId="0" fontId="21" fillId="24" borderId="10" xfId="0" applyFont="1" applyFill="1" applyBorder="1"/>
    <xf numFmtId="0" fontId="22" fillId="25" borderId="11" xfId="0" applyFont="1" applyFill="1" applyBorder="1"/>
    <xf numFmtId="0" fontId="22" fillId="25" borderId="12" xfId="0" applyFont="1" applyFill="1" applyBorder="1"/>
    <xf numFmtId="0" fontId="21" fillId="24" borderId="13" xfId="0" applyFont="1" applyFill="1" applyBorder="1"/>
    <xf numFmtId="0" fontId="21" fillId="26" borderId="14" xfId="0" applyFont="1" applyFill="1" applyBorder="1"/>
    <xf numFmtId="0" fontId="23" fillId="27" borderId="12" xfId="0" applyFont="1" applyFill="1" applyBorder="1" applyAlignment="1">
      <alignment horizontal="center"/>
    </xf>
    <xf numFmtId="0" fontId="22" fillId="28" borderId="15" xfId="0" applyFont="1" applyFill="1" applyBorder="1"/>
    <xf numFmtId="0" fontId="22" fillId="28" borderId="16" xfId="0" applyFont="1" applyFill="1" applyBorder="1"/>
    <xf numFmtId="0" fontId="23" fillId="28" borderId="16" xfId="0" applyFont="1" applyFill="1" applyBorder="1"/>
    <xf numFmtId="0" fontId="23" fillId="28" borderId="17" xfId="0" applyFont="1" applyFill="1" applyBorder="1"/>
    <xf numFmtId="0" fontId="21" fillId="26" borderId="18" xfId="0" applyFont="1" applyFill="1" applyBorder="1"/>
    <xf numFmtId="0" fontId="23" fillId="28" borderId="19" xfId="0" applyFont="1" applyFill="1" applyBorder="1"/>
    <xf numFmtId="0" fontId="23" fillId="28" borderId="20" xfId="0" applyFont="1" applyFill="1" applyBorder="1"/>
    <xf numFmtId="0" fontId="24" fillId="24" borderId="10" xfId="0" applyFont="1" applyFill="1" applyBorder="1"/>
    <xf numFmtId="0" fontId="22" fillId="29" borderId="15" xfId="0" applyFont="1" applyFill="1" applyBorder="1"/>
    <xf numFmtId="0" fontId="22" fillId="29" borderId="10" xfId="0" applyFont="1" applyFill="1" applyBorder="1"/>
    <xf numFmtId="0" fontId="20" fillId="29" borderId="15" xfId="19" applyFill="1" applyBorder="1" applyAlignment="1" applyProtection="1"/>
    <xf numFmtId="0" fontId="21" fillId="29" borderId="10" xfId="0" applyFont="1" applyFill="1" applyBorder="1"/>
    <xf numFmtId="4" fontId="15" fillId="0" borderId="0" xfId="0" applyNumberFormat="1" applyFont="1"/>
    <xf numFmtId="4" fontId="15" fillId="0" borderId="0" xfId="0" applyNumberFormat="1" applyFont="1" applyBorder="1"/>
    <xf numFmtId="4" fontId="15" fillId="0" borderId="10" xfId="0" applyNumberFormat="1" applyFont="1" applyFill="1" applyBorder="1"/>
    <xf numFmtId="1" fontId="15" fillId="0" borderId="0" xfId="0" applyNumberFormat="1" applyFont="1"/>
    <xf numFmtId="0" fontId="15" fillId="30" borderId="0" xfId="0" applyFont="1" applyFill="1" applyBorder="1"/>
    <xf numFmtId="0" fontId="15" fillId="27" borderId="0" xfId="0" applyFont="1" applyFill="1" applyBorder="1"/>
    <xf numFmtId="0" fontId="26" fillId="27" borderId="0" xfId="0" applyFont="1" applyFill="1" applyBorder="1"/>
    <xf numFmtId="4" fontId="15" fillId="0" borderId="0" xfId="0" applyNumberFormat="1" applyFont="1" applyFill="1" applyBorder="1"/>
    <xf numFmtId="4" fontId="15" fillId="0" borderId="0" xfId="0" applyNumberFormat="1" applyFont="1" applyFill="1" applyBorder="1" applyAlignment="1">
      <alignment horizontal="center" textRotation="90"/>
    </xf>
    <xf numFmtId="0" fontId="19" fillId="31" borderId="0" xfId="0" applyFont="1" applyFill="1" applyBorder="1"/>
    <xf numFmtId="0" fontId="15" fillId="31" borderId="0" xfId="0" applyFont="1" applyFill="1" applyBorder="1"/>
    <xf numFmtId="0" fontId="15" fillId="32" borderId="0" xfId="0" applyFont="1" applyFill="1" applyBorder="1"/>
    <xf numFmtId="4" fontId="15" fillId="32" borderId="0" xfId="39" applyNumberFormat="1" applyFont="1" applyFill="1" applyBorder="1" applyAlignment="1">
      <alignment vertical="center"/>
    </xf>
    <xf numFmtId="0" fontId="15" fillId="30" borderId="0" xfId="0" applyFont="1" applyFill="1"/>
    <xf numFmtId="0" fontId="15" fillId="27" borderId="0" xfId="0" applyFont="1" applyFill="1"/>
    <xf numFmtId="0" fontId="17" fillId="30" borderId="0" xfId="40" applyFont="1" applyFill="1" applyBorder="1" applyAlignment="1">
      <alignment horizontal="center" vertical="center"/>
    </xf>
    <xf numFmtId="0" fontId="26" fillId="27" borderId="0" xfId="40" applyFont="1" applyFill="1" applyBorder="1" applyAlignment="1">
      <alignment horizontal="left" vertical="center"/>
    </xf>
    <xf numFmtId="0" fontId="17" fillId="0" borderId="0" xfId="40" applyFont="1" applyFill="1" applyBorder="1" applyAlignment="1">
      <alignment horizontal="left" vertical="center"/>
    </xf>
    <xf numFmtId="0" fontId="15" fillId="0" borderId="0" xfId="39" applyFont="1" applyAlignment="1">
      <alignment horizontal="left" vertical="center"/>
    </xf>
    <xf numFmtId="0" fontId="15" fillId="0" borderId="0" xfId="0" applyFont="1" applyAlignment="1">
      <alignment horizontal="left"/>
    </xf>
    <xf numFmtId="0" fontId="26" fillId="27" borderId="0" xfId="0" applyFont="1" applyFill="1" applyBorder="1" applyAlignment="1">
      <alignment horizontal="left"/>
    </xf>
    <xf numFmtId="0" fontId="0" fillId="0" borderId="0" xfId="0" applyBorder="1"/>
    <xf numFmtId="0" fontId="17" fillId="33" borderId="0" xfId="40" applyFont="1" applyFill="1" applyBorder="1" applyAlignment="1">
      <alignment horizontal="center" vertical="center"/>
    </xf>
    <xf numFmtId="0" fontId="27" fillId="34" borderId="21" xfId="20" applyFont="1" applyFill="1" applyBorder="1" applyAlignment="1">
      <alignment horizontal="center"/>
    </xf>
    <xf numFmtId="0" fontId="27" fillId="0" borderId="9" xfId="20" applyFont="1" applyFill="1" applyBorder="1" applyAlignment="1">
      <alignment wrapText="1"/>
    </xf>
    <xf numFmtId="0" fontId="27" fillId="0" borderId="9" xfId="20" applyFont="1" applyFill="1" applyBorder="1" applyAlignment="1">
      <alignment horizontal="right" wrapText="1"/>
    </xf>
    <xf numFmtId="0" fontId="28" fillId="0" borderId="0" xfId="19" applyFont="1" applyAlignment="1" applyProtection="1"/>
    <xf numFmtId="0" fontId="29" fillId="0" borderId="0" xfId="0" applyFont="1"/>
    <xf numFmtId="0" fontId="29" fillId="0" borderId="14" xfId="0" applyFont="1" applyBorder="1"/>
    <xf numFmtId="0" fontId="29" fillId="0" borderId="22" xfId="0" applyFont="1" applyBorder="1"/>
    <xf numFmtId="0" fontId="29" fillId="0" borderId="23" xfId="0" applyFont="1" applyBorder="1"/>
    <xf numFmtId="0" fontId="29" fillId="0" borderId="24" xfId="0" applyFont="1" applyBorder="1"/>
    <xf numFmtId="0" fontId="29" fillId="0" borderId="0" xfId="0" applyFont="1" applyBorder="1"/>
    <xf numFmtId="0" fontId="29" fillId="0" borderId="25" xfId="0" applyFont="1" applyBorder="1"/>
    <xf numFmtId="0" fontId="30" fillId="0" borderId="0" xfId="0" applyFont="1" applyBorder="1" applyAlignment="1">
      <alignment horizontal="left"/>
    </xf>
    <xf numFmtId="14" fontId="30" fillId="0" borderId="0" xfId="0" applyNumberFormat="1" applyFont="1" applyBorder="1" applyAlignment="1">
      <alignment horizontal="left"/>
    </xf>
    <xf numFmtId="0" fontId="29" fillId="0" borderId="26" xfId="0" applyFont="1" applyBorder="1"/>
    <xf numFmtId="0" fontId="29" fillId="0" borderId="16" xfId="0" applyFont="1" applyBorder="1"/>
    <xf numFmtId="0" fontId="29" fillId="0" borderId="17" xfId="0" applyFont="1" applyBorder="1"/>
    <xf numFmtId="0" fontId="31" fillId="27" borderId="0" xfId="0" applyFont="1" applyFill="1"/>
    <xf numFmtId="0" fontId="31" fillId="27" borderId="0" xfId="0" applyFont="1" applyFill="1" applyBorder="1"/>
    <xf numFmtId="0" fontId="31" fillId="27" borderId="0" xfId="40" applyFont="1" applyFill="1" applyBorder="1" applyAlignment="1">
      <alignment horizontal="left" vertical="center"/>
    </xf>
    <xf numFmtId="0" fontId="31" fillId="27" borderId="0" xfId="0" applyFont="1" applyFill="1" applyBorder="1" applyAlignment="1">
      <alignment horizontal="left"/>
    </xf>
    <xf numFmtId="0" fontId="31" fillId="27" borderId="0" xfId="0" applyFont="1" applyFill="1" applyAlignment="1">
      <alignment vertical="center"/>
    </xf>
    <xf numFmtId="0" fontId="31" fillId="27" borderId="0" xfId="0" applyFont="1" applyFill="1" applyBorder="1" applyAlignment="1">
      <alignment vertical="center"/>
    </xf>
    <xf numFmtId="1" fontId="15" fillId="0" borderId="27" xfId="0" applyNumberFormat="1" applyFont="1" applyBorder="1"/>
    <xf numFmtId="0" fontId="31" fillId="29" borderId="0" xfId="19" applyFont="1" applyFill="1" applyBorder="1" applyAlignment="1" applyProtection="1"/>
    <xf numFmtId="0" fontId="15" fillId="29" borderId="0" xfId="0" applyFont="1" applyFill="1" applyBorder="1" applyAlignment="1">
      <alignment vertical="top" wrapText="1"/>
    </xf>
    <xf numFmtId="0" fontId="21" fillId="24" borderId="18" xfId="0" applyFont="1" applyFill="1" applyBorder="1"/>
    <xf numFmtId="0" fontId="0" fillId="24" borderId="10" xfId="0" applyFill="1" applyBorder="1"/>
    <xf numFmtId="0" fontId="21" fillId="24" borderId="17" xfId="0" applyFont="1" applyFill="1" applyBorder="1"/>
    <xf numFmtId="0" fontId="0" fillId="24" borderId="13" xfId="0" applyFill="1" applyBorder="1"/>
    <xf numFmtId="0" fontId="22" fillId="25" borderId="30" xfId="0" applyFont="1" applyFill="1" applyBorder="1"/>
    <xf numFmtId="0" fontId="34" fillId="29" borderId="10" xfId="0" applyFont="1" applyFill="1" applyBorder="1" applyAlignment="1">
      <alignment horizontal="center"/>
    </xf>
    <xf numFmtId="0" fontId="33" fillId="25" borderId="31" xfId="0" applyFont="1" applyFill="1" applyBorder="1" applyAlignment="1">
      <alignment horizontal="center"/>
    </xf>
    <xf numFmtId="0" fontId="33" fillId="25" borderId="32" xfId="0" applyFont="1" applyFill="1" applyBorder="1" applyAlignment="1">
      <alignment horizontal="center"/>
    </xf>
    <xf numFmtId="0" fontId="33" fillId="25" borderId="33" xfId="0" applyFont="1" applyFill="1" applyBorder="1" applyAlignment="1">
      <alignment horizontal="center"/>
    </xf>
    <xf numFmtId="0" fontId="33" fillId="27" borderId="31" xfId="0" applyFont="1" applyFill="1" applyBorder="1" applyAlignment="1">
      <alignment horizontal="center"/>
    </xf>
    <xf numFmtId="0" fontId="15" fillId="30" borderId="0" xfId="0" applyFont="1" applyFill="1" applyBorder="1" applyAlignment="1"/>
    <xf numFmtId="0" fontId="15" fillId="27" borderId="0" xfId="0" applyFont="1" applyFill="1" applyBorder="1" applyAlignment="1"/>
    <xf numFmtId="1" fontId="15" fillId="0" borderId="0" xfId="0" applyNumberFormat="1" applyFont="1" applyAlignment="1"/>
    <xf numFmtId="0" fontId="15" fillId="29" borderId="0" xfId="19" applyFont="1" applyFill="1" applyBorder="1" applyAlignment="1" applyProtection="1"/>
    <xf numFmtId="0" fontId="19" fillId="31" borderId="34" xfId="0" applyFont="1" applyFill="1" applyBorder="1"/>
    <xf numFmtId="0" fontId="15" fillId="31" borderId="34" xfId="0" applyFont="1" applyFill="1" applyBorder="1"/>
    <xf numFmtId="4" fontId="15" fillId="31" borderId="34" xfId="39" applyNumberFormat="1" applyFont="1" applyFill="1" applyBorder="1" applyAlignment="1">
      <alignment vertical="center"/>
    </xf>
    <xf numFmtId="0" fontId="15" fillId="29" borderId="0" xfId="0" applyFont="1" applyFill="1" applyBorder="1" applyAlignment="1">
      <alignment wrapText="1"/>
    </xf>
    <xf numFmtId="0" fontId="35" fillId="24" borderId="10" xfId="0" applyFont="1" applyFill="1" applyBorder="1"/>
    <xf numFmtId="0" fontId="31" fillId="27" borderId="0" xfId="0" applyFont="1" applyFill="1" applyBorder="1" applyAlignment="1"/>
    <xf numFmtId="0" fontId="37" fillId="24" borderId="10" xfId="0" applyFont="1" applyFill="1" applyBorder="1" applyAlignment="1">
      <alignment horizontal="left" indent="1"/>
    </xf>
    <xf numFmtId="0" fontId="38" fillId="24" borderId="10" xfId="0" applyFont="1" applyFill="1" applyBorder="1" applyAlignment="1">
      <alignment horizontal="left" indent="1"/>
    </xf>
    <xf numFmtId="0" fontId="25" fillId="0" borderId="0" xfId="0" applyFont="1" applyFill="1" applyAlignment="1">
      <alignment horizontal="left"/>
    </xf>
    <xf numFmtId="0" fontId="25" fillId="0" borderId="0" xfId="0" applyFont="1" applyFill="1" applyAlignment="1">
      <alignment horizontal="right"/>
    </xf>
    <xf numFmtId="4" fontId="25" fillId="0" borderId="0" xfId="0" applyNumberFormat="1" applyFont="1" applyFill="1" applyAlignment="1">
      <alignment horizontal="right"/>
    </xf>
    <xf numFmtId="0" fontId="40" fillId="27" borderId="0" xfId="40" applyFont="1" applyFill="1" applyBorder="1" applyAlignment="1">
      <alignment horizontal="left" vertical="center"/>
    </xf>
    <xf numFmtId="0" fontId="40" fillId="27" borderId="0" xfId="0" applyFont="1" applyFill="1" applyBorder="1" applyAlignment="1">
      <alignment horizontal="left"/>
    </xf>
    <xf numFmtId="0" fontId="17" fillId="39" borderId="0" xfId="40" applyFont="1" applyFill="1" applyBorder="1" applyAlignment="1">
      <alignment horizontal="center" vertical="center"/>
    </xf>
    <xf numFmtId="0" fontId="22" fillId="29" borderId="47" xfId="0" applyFont="1" applyFill="1" applyBorder="1"/>
    <xf numFmtId="0" fontId="22" fillId="29" borderId="46" xfId="0" applyFont="1" applyFill="1" applyBorder="1"/>
    <xf numFmtId="0" fontId="34" fillId="29" borderId="46" xfId="0" applyFont="1" applyFill="1" applyBorder="1" applyAlignment="1">
      <alignment horizontal="center"/>
    </xf>
    <xf numFmtId="0" fontId="21" fillId="29" borderId="46" xfId="0" applyFont="1" applyFill="1" applyBorder="1"/>
    <xf numFmtId="0" fontId="20" fillId="29" borderId="47" xfId="19" applyFont="1" applyFill="1" applyBorder="1" applyAlignment="1" applyProtection="1"/>
    <xf numFmtId="0" fontId="21" fillId="24" borderId="46" xfId="0" applyFont="1" applyFill="1" applyBorder="1"/>
    <xf numFmtId="14" fontId="22" fillId="28" borderId="48" xfId="0" applyNumberFormat="1" applyFont="1" applyFill="1" applyBorder="1"/>
    <xf numFmtId="0" fontId="17" fillId="0" borderId="49" xfId="48" applyFont="1" applyFill="1" applyBorder="1" applyAlignment="1"/>
    <xf numFmtId="0" fontId="17" fillId="0" borderId="49" xfId="48" applyFont="1" applyFill="1" applyBorder="1" applyAlignment="1">
      <alignment horizontal="right"/>
    </xf>
    <xf numFmtId="4" fontId="15" fillId="0" borderId="50" xfId="0" applyNumberFormat="1" applyFont="1" applyFill="1" applyBorder="1"/>
    <xf numFmtId="0" fontId="37" fillId="24" borderId="46" xfId="0" applyFont="1" applyFill="1" applyBorder="1" applyAlignment="1">
      <alignment horizontal="left" indent="1"/>
    </xf>
    <xf numFmtId="1" fontId="21" fillId="24" borderId="46" xfId="0" applyNumberFormat="1" applyFont="1" applyFill="1" applyBorder="1"/>
    <xf numFmtId="0" fontId="17" fillId="0" borderId="49" xfId="57" applyFont="1" applyFill="1" applyBorder="1" applyAlignment="1">
      <alignment horizontal="right"/>
    </xf>
    <xf numFmtId="0" fontId="17" fillId="0" borderId="49" xfId="49" applyFont="1" applyFill="1" applyBorder="1" applyAlignment="1"/>
    <xf numFmtId="0" fontId="17" fillId="0" borderId="49" xfId="49" applyFont="1" applyFill="1" applyBorder="1" applyAlignment="1">
      <alignment horizontal="right"/>
    </xf>
    <xf numFmtId="0" fontId="0" fillId="0" borderId="49" xfId="0" applyBorder="1"/>
    <xf numFmtId="0" fontId="17" fillId="0" borderId="0" xfId="48" applyFont="1" applyFill="1" applyBorder="1" applyAlignment="1"/>
    <xf numFmtId="0" fontId="17" fillId="0" borderId="0" xfId="57" applyFont="1" applyFill="1" applyBorder="1" applyAlignment="1"/>
    <xf numFmtId="0" fontId="17" fillId="34" borderId="51" xfId="48" applyFont="1" applyFill="1" applyBorder="1" applyAlignment="1">
      <alignment horizontal="center"/>
    </xf>
    <xf numFmtId="0" fontId="17" fillId="0" borderId="52" xfId="49" applyFont="1" applyFill="1" applyBorder="1" applyAlignment="1"/>
    <xf numFmtId="0" fontId="17" fillId="0" borderId="52" xfId="48" applyFont="1" applyFill="1" applyBorder="1" applyAlignment="1">
      <alignment horizontal="right"/>
    </xf>
    <xf numFmtId="0" fontId="17" fillId="0" borderId="52" xfId="49" applyFont="1" applyFill="1" applyBorder="1" applyAlignment="1">
      <alignment horizontal="right"/>
    </xf>
    <xf numFmtId="0" fontId="17" fillId="0" borderId="52" xfId="48" applyFont="1" applyFill="1" applyBorder="1" applyAlignment="1"/>
    <xf numFmtId="0" fontId="17" fillId="0" borderId="52" xfId="48" applyFont="1" applyFill="1" applyBorder="1" applyAlignment="1">
      <alignment wrapText="1"/>
    </xf>
    <xf numFmtId="0" fontId="17" fillId="0" borderId="52" xfId="56" applyFont="1" applyFill="1" applyBorder="1" applyAlignment="1"/>
    <xf numFmtId="0" fontId="22" fillId="29" borderId="48" xfId="0" applyFont="1" applyFill="1" applyBorder="1"/>
    <xf numFmtId="0" fontId="61" fillId="0" borderId="0" xfId="0" applyFont="1" applyFill="1" applyAlignment="1">
      <alignment horizontal="left"/>
    </xf>
    <xf numFmtId="4" fontId="25" fillId="0" borderId="0" xfId="61" applyNumberFormat="1" applyFont="1" applyFill="1" applyAlignment="1">
      <alignment horizontal="right"/>
    </xf>
    <xf numFmtId="0" fontId="61" fillId="0" borderId="0" xfId="61" applyFont="1" applyFill="1" applyAlignment="1">
      <alignment horizontal="left"/>
    </xf>
    <xf numFmtId="0" fontId="25" fillId="0" borderId="0" xfId="61" applyFont="1" applyFill="1" applyAlignment="1">
      <alignment horizontal="left"/>
    </xf>
    <xf numFmtId="0" fontId="25" fillId="0" borderId="0" xfId="61" applyFont="1" applyFill="1" applyAlignment="1">
      <alignment horizontal="right"/>
    </xf>
    <xf numFmtId="0" fontId="61" fillId="0" borderId="0" xfId="62" applyFont="1" applyFill="1" applyAlignment="1">
      <alignment horizontal="left"/>
    </xf>
    <xf numFmtId="0" fontId="25" fillId="0" borderId="0" xfId="62" applyFont="1" applyFill="1" applyAlignment="1">
      <alignment horizontal="left"/>
    </xf>
    <xf numFmtId="0" fontId="25" fillId="0" borderId="0" xfId="62" applyFont="1" applyFill="1" applyAlignment="1">
      <alignment horizontal="right"/>
    </xf>
    <xf numFmtId="4" fontId="25" fillId="0" borderId="0" xfId="62" applyNumberFormat="1" applyFont="1" applyFill="1" applyAlignment="1">
      <alignment horizontal="right"/>
    </xf>
    <xf numFmtId="0" fontId="17" fillId="40" borderId="0" xfId="40" applyFont="1" applyFill="1" applyBorder="1" applyAlignment="1">
      <alignment horizontal="center" vertical="center"/>
    </xf>
    <xf numFmtId="0" fontId="19" fillId="40" borderId="0" xfId="0" applyFont="1" applyFill="1" applyBorder="1" applyAlignment="1">
      <alignment vertical="top"/>
    </xf>
    <xf numFmtId="0" fontId="15" fillId="32" borderId="0" xfId="0" applyFont="1" applyFill="1" applyBorder="1" applyAlignment="1" applyProtection="1">
      <alignment vertical="top" wrapText="1"/>
      <protection hidden="1"/>
    </xf>
    <xf numFmtId="0" fontId="19" fillId="40" borderId="28" xfId="0" applyFont="1" applyFill="1" applyBorder="1" applyAlignment="1">
      <alignment vertical="top"/>
    </xf>
    <xf numFmtId="0" fontId="15" fillId="29" borderId="28" xfId="0" applyFont="1" applyFill="1" applyBorder="1" applyAlignment="1">
      <alignment vertical="top" wrapText="1"/>
    </xf>
    <xf numFmtId="0" fontId="15" fillId="29" borderId="28" xfId="0" applyFont="1" applyFill="1" applyBorder="1" applyAlignment="1">
      <alignment wrapText="1"/>
    </xf>
    <xf numFmtId="0" fontId="15" fillId="32" borderId="28" xfId="0" applyFont="1" applyFill="1" applyBorder="1" applyAlignment="1">
      <alignment vertical="top" wrapText="1"/>
    </xf>
    <xf numFmtId="0" fontId="15" fillId="29" borderId="29" xfId="0" applyFont="1" applyFill="1" applyBorder="1" applyAlignment="1">
      <alignment vertical="top" wrapText="1"/>
    </xf>
    <xf numFmtId="0" fontId="15" fillId="29" borderId="29" xfId="0" applyFont="1" applyFill="1" applyBorder="1" applyAlignment="1">
      <alignment wrapText="1"/>
    </xf>
    <xf numFmtId="0" fontId="15" fillId="32" borderId="29" xfId="0" applyFont="1" applyFill="1" applyBorder="1" applyAlignment="1">
      <alignment vertical="top" wrapText="1"/>
    </xf>
    <xf numFmtId="0" fontId="15" fillId="32" borderId="28" xfId="0" applyNumberFormat="1" applyFont="1" applyFill="1" applyBorder="1" applyAlignment="1">
      <alignment vertical="top" wrapText="1"/>
    </xf>
    <xf numFmtId="0" fontId="15" fillId="32" borderId="28" xfId="0" applyNumberFormat="1" applyFont="1" applyFill="1" applyBorder="1" applyAlignment="1">
      <alignment horizontal="justify" vertical="top" wrapText="1"/>
    </xf>
    <xf numFmtId="0" fontId="0" fillId="0" borderId="0" xfId="0"/>
    <xf numFmtId="0" fontId="25" fillId="0" borderId="52" xfId="55" applyFont="1" applyFill="1" applyBorder="1" applyAlignment="1">
      <alignment horizontal="right"/>
    </xf>
    <xf numFmtId="0" fontId="25" fillId="0" borderId="52" xfId="60" applyFont="1" applyFill="1" applyBorder="1" applyAlignment="1">
      <alignment horizontal="left"/>
    </xf>
    <xf numFmtId="0" fontId="25" fillId="0" borderId="52" xfId="55" applyFont="1" applyFill="1" applyBorder="1" applyAlignment="1">
      <alignment horizontal="left"/>
    </xf>
    <xf numFmtId="0" fontId="25" fillId="0" borderId="52" xfId="60" applyFont="1" applyFill="1" applyBorder="1" applyAlignment="1">
      <alignment horizontal="right"/>
    </xf>
    <xf numFmtId="4" fontId="25" fillId="0" borderId="52" xfId="55" applyNumberFormat="1" applyFont="1" applyFill="1" applyBorder="1" applyAlignment="1">
      <alignment horizontal="right"/>
    </xf>
    <xf numFmtId="0" fontId="13" fillId="0" borderId="52" xfId="60" applyBorder="1"/>
    <xf numFmtId="0" fontId="61" fillId="0" borderId="0" xfId="60" applyFont="1" applyFill="1" applyAlignment="1">
      <alignment horizontal="left"/>
    </xf>
    <xf numFmtId="0" fontId="0" fillId="0" borderId="0" xfId="0"/>
    <xf numFmtId="0" fontId="17" fillId="0" borderId="52" xfId="49" applyFont="1" applyFill="1" applyBorder="1" applyAlignment="1"/>
    <xf numFmtId="0" fontId="17" fillId="0" borderId="52" xfId="48" applyFont="1" applyFill="1" applyBorder="1" applyAlignment="1">
      <alignment horizontal="right"/>
    </xf>
    <xf numFmtId="0" fontId="17" fillId="0" borderId="52" xfId="49" applyFont="1" applyFill="1" applyBorder="1" applyAlignment="1">
      <alignment horizontal="right"/>
    </xf>
    <xf numFmtId="0" fontId="17" fillId="0" borderId="52" xfId="48" applyFont="1" applyFill="1" applyBorder="1" applyAlignment="1"/>
    <xf numFmtId="0" fontId="17" fillId="0" borderId="52" xfId="21" applyFont="1" applyFill="1" applyBorder="1" applyAlignment="1"/>
    <xf numFmtId="4" fontId="66" fillId="0" borderId="52" xfId="237" applyNumberFormat="1" applyFont="1" applyFill="1" applyBorder="1" applyAlignment="1">
      <alignment horizontal="right" wrapText="1"/>
    </xf>
    <xf numFmtId="0" fontId="66" fillId="0" borderId="52" xfId="237" applyFont="1" applyFill="1" applyBorder="1" applyAlignment="1">
      <alignment horizontal="right" wrapText="1"/>
    </xf>
    <xf numFmtId="0" fontId="66" fillId="0" borderId="52" xfId="237" applyFont="1" applyFill="1" applyBorder="1" applyAlignment="1">
      <alignment wrapText="1"/>
    </xf>
    <xf numFmtId="0" fontId="17" fillId="0" borderId="52" xfId="207" applyFont="1" applyFill="1" applyBorder="1" applyAlignment="1">
      <alignment horizontal="right" wrapText="1"/>
    </xf>
    <xf numFmtId="0" fontId="70" fillId="0" borderId="52" xfId="299" applyFont="1" applyFill="1" applyBorder="1" applyAlignment="1">
      <alignment wrapText="1"/>
    </xf>
    <xf numFmtId="0" fontId="17" fillId="0" borderId="0" xfId="21" applyFont="1" applyFill="1" applyBorder="1" applyAlignment="1"/>
    <xf numFmtId="4" fontId="70" fillId="0" borderId="52" xfId="299" applyNumberFormat="1" applyFont="1" applyFill="1" applyBorder="1" applyAlignment="1">
      <alignment horizontal="right" wrapText="1"/>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133" applyFont="1" applyFill="1" applyBorder="1" applyAlignment="1">
      <alignment horizontal="right" wrapText="1"/>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0" fontId="17" fillId="0" borderId="0" xfId="21" applyFont="1" applyFill="1" applyBorder="1" applyAlignment="1"/>
    <xf numFmtId="4" fontId="70" fillId="0" borderId="52" xfId="299" applyNumberFormat="1" applyFont="1" applyFill="1" applyBorder="1" applyAlignment="1">
      <alignment horizontal="right" wrapText="1"/>
    </xf>
    <xf numFmtId="0" fontId="17" fillId="0" borderId="0"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82" applyFont="1" applyFill="1" applyBorder="1" applyAlignment="1">
      <alignment wrapText="1"/>
    </xf>
    <xf numFmtId="0" fontId="17" fillId="0" borderId="52" xfId="82" applyFont="1" applyFill="1" applyBorder="1" applyAlignment="1">
      <alignment horizontal="right" wrapText="1"/>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82" applyFont="1" applyFill="1" applyBorder="1" applyAlignment="1">
      <alignment horizontal="right" wrapText="1"/>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70" fillId="0" borderId="52" xfId="299" applyFont="1" applyFill="1" applyBorder="1" applyAlignment="1">
      <alignment wrapText="1"/>
    </xf>
    <xf numFmtId="4" fontId="70" fillId="0" borderId="52" xfId="299" applyNumberFormat="1" applyFont="1" applyFill="1" applyBorder="1" applyAlignment="1">
      <alignment horizontal="right" wrapText="1"/>
    </xf>
    <xf numFmtId="0" fontId="70" fillId="0" borderId="0" xfId="299" applyFont="1" applyFill="1" applyBorder="1" applyAlignment="1">
      <alignment wrapText="1"/>
    </xf>
    <xf numFmtId="0" fontId="70" fillId="0" borderId="52" xfId="299"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4" fontId="70" fillId="0" borderId="52" xfId="300" applyNumberFormat="1" applyFont="1" applyFill="1" applyBorder="1" applyAlignment="1">
      <alignment horizontal="right" wrapText="1"/>
    </xf>
    <xf numFmtId="0" fontId="70" fillId="0" borderId="52" xfId="300" applyFont="1" applyFill="1" applyBorder="1" applyAlignment="1">
      <alignment wrapText="1"/>
    </xf>
    <xf numFmtId="0" fontId="70" fillId="0" borderId="52" xfId="299" applyFont="1" applyFill="1" applyBorder="1" applyAlignment="1">
      <alignment wrapText="1"/>
    </xf>
    <xf numFmtId="4" fontId="70" fillId="0" borderId="52" xfId="300" applyNumberFormat="1" applyFont="1" applyFill="1" applyBorder="1" applyAlignment="1">
      <alignment horizontal="right" wrapText="1"/>
    </xf>
    <xf numFmtId="0" fontId="70" fillId="0" borderId="52" xfId="300" applyFont="1" applyFill="1" applyBorder="1" applyAlignment="1">
      <alignment wrapText="1"/>
    </xf>
    <xf numFmtId="0" fontId="70" fillId="0" borderId="52" xfId="299" applyFont="1" applyFill="1" applyBorder="1" applyAlignment="1">
      <alignment horizontal="right" wrapText="1"/>
    </xf>
    <xf numFmtId="0" fontId="17" fillId="0" borderId="52" xfId="446" applyFont="1" applyFill="1" applyBorder="1" applyAlignment="1">
      <alignment wrapText="1"/>
    </xf>
    <xf numFmtId="4" fontId="17" fillId="0" borderId="52" xfId="446" applyNumberFormat="1" applyFont="1" applyFill="1" applyBorder="1" applyAlignment="1">
      <alignment horizontal="right" wrapText="1"/>
    </xf>
    <xf numFmtId="0" fontId="17" fillId="0" borderId="52" xfId="21" applyFont="1" applyFill="1" applyBorder="1" applyAlignment="1"/>
    <xf numFmtId="0" fontId="17" fillId="0" borderId="52" xfId="21" applyFont="1" applyFill="1" applyBorder="1" applyAlignment="1">
      <alignment horizontal="right"/>
    </xf>
    <xf numFmtId="0" fontId="17" fillId="0" borderId="52" xfId="299" applyFont="1" applyFill="1" applyBorder="1" applyAlignment="1">
      <alignment wrapText="1"/>
    </xf>
    <xf numFmtId="0" fontId="17" fillId="0" borderId="52" xfId="1030" applyFont="1" applyFill="1" applyBorder="1" applyAlignment="1">
      <alignment horizontal="right" wrapText="1"/>
    </xf>
    <xf numFmtId="0" fontId="17" fillId="0" borderId="52" xfId="1031" applyFont="1" applyFill="1" applyBorder="1" applyAlignment="1">
      <alignment wrapText="1"/>
    </xf>
    <xf numFmtId="0" fontId="73" fillId="0" borderId="52" xfId="1040" applyFont="1" applyFill="1" applyBorder="1" applyAlignment="1"/>
    <xf numFmtId="4" fontId="73" fillId="0" borderId="52" xfId="1040" applyNumberFormat="1" applyFont="1" applyFill="1" applyBorder="1" applyAlignment="1">
      <alignment horizontal="right"/>
    </xf>
    <xf numFmtId="0" fontId="73" fillId="0" borderId="52" xfId="1040" applyFont="1" applyFill="1" applyBorder="1" applyAlignment="1">
      <alignment horizontal="right"/>
    </xf>
    <xf numFmtId="0" fontId="15" fillId="32" borderId="28" xfId="81" applyFont="1" applyFill="1" applyBorder="1" applyAlignment="1">
      <alignment vertical="top" wrapText="1"/>
    </xf>
    <xf numFmtId="4" fontId="76" fillId="0" borderId="56" xfId="0" applyNumberFormat="1" applyFont="1" applyBorder="1"/>
    <xf numFmtId="4" fontId="76" fillId="0" borderId="59" xfId="0" applyNumberFormat="1" applyFont="1" applyBorder="1"/>
    <xf numFmtId="1" fontId="76" fillId="0" borderId="36" xfId="0" applyNumberFormat="1" applyFont="1" applyFill="1" applyBorder="1"/>
    <xf numFmtId="4" fontId="76" fillId="0" borderId="37" xfId="0" applyNumberFormat="1" applyFont="1" applyBorder="1"/>
    <xf numFmtId="4" fontId="76" fillId="0" borderId="66" xfId="0" applyNumberFormat="1" applyFont="1" applyBorder="1"/>
    <xf numFmtId="1" fontId="76" fillId="31" borderId="0" xfId="0" applyNumberFormat="1" applyFont="1" applyFill="1" applyBorder="1"/>
    <xf numFmtId="4" fontId="76" fillId="0" borderId="0" xfId="0" applyNumberFormat="1" applyFont="1" applyFill="1" applyBorder="1" applyAlignment="1">
      <alignment horizontal="left" vertical="center"/>
    </xf>
    <xf numFmtId="4" fontId="76" fillId="0" borderId="36" xfId="0" applyNumberFormat="1" applyFont="1" applyFill="1" applyBorder="1" applyAlignment="1">
      <alignment horizontal="left" vertical="center"/>
    </xf>
    <xf numFmtId="4" fontId="76" fillId="0" borderId="35" xfId="0" applyNumberFormat="1" applyFont="1" applyFill="1" applyBorder="1" applyAlignment="1">
      <alignment horizontal="left" vertical="center"/>
    </xf>
    <xf numFmtId="4" fontId="76" fillId="0" borderId="37" xfId="0" applyNumberFormat="1" applyFont="1" applyFill="1" applyBorder="1" applyAlignment="1">
      <alignment horizontal="left" vertical="center"/>
    </xf>
    <xf numFmtId="4" fontId="76" fillId="0" borderId="64" xfId="0" applyNumberFormat="1" applyFont="1" applyFill="1" applyBorder="1" applyAlignment="1">
      <alignment horizontal="left" vertical="center"/>
    </xf>
    <xf numFmtId="4" fontId="76" fillId="0" borderId="67" xfId="0" applyNumberFormat="1" applyFont="1" applyFill="1" applyBorder="1" applyAlignment="1">
      <alignment horizontal="left" vertical="center"/>
    </xf>
    <xf numFmtId="4" fontId="76" fillId="36" borderId="56" xfId="0" applyNumberFormat="1" applyFont="1" applyFill="1" applyBorder="1"/>
    <xf numFmtId="4" fontId="76" fillId="0" borderId="56" xfId="0" applyNumberFormat="1" applyFont="1" applyBorder="1" applyAlignment="1">
      <alignment wrapText="1"/>
    </xf>
    <xf numFmtId="0" fontId="73" fillId="0" borderId="52" xfId="1044" applyFont="1" applyFill="1" applyBorder="1" applyAlignment="1">
      <alignment wrapText="1"/>
    </xf>
    <xf numFmtId="4" fontId="73" fillId="0" borderId="52" xfId="1044" applyNumberFormat="1" applyFont="1" applyFill="1" applyBorder="1" applyAlignment="1">
      <alignment horizontal="right" wrapText="1"/>
    </xf>
    <xf numFmtId="0" fontId="77" fillId="27" borderId="0" xfId="19" applyFont="1" applyFill="1" applyBorder="1" applyAlignment="1" applyProtection="1">
      <alignment horizontal="right"/>
    </xf>
    <xf numFmtId="0" fontId="73" fillId="0" borderId="52" xfId="1044" applyFont="1" applyFill="1" applyBorder="1" applyAlignment="1">
      <alignment horizontal="right" wrapText="1"/>
    </xf>
    <xf numFmtId="0" fontId="79" fillId="0" borderId="52" xfId="1045" applyFont="1" applyFill="1" applyBorder="1" applyAlignment="1">
      <alignment wrapText="1"/>
    </xf>
    <xf numFmtId="4" fontId="79" fillId="0" borderId="52" xfId="1045" applyNumberFormat="1" applyFont="1" applyFill="1" applyBorder="1" applyAlignment="1">
      <alignment horizontal="right" wrapText="1"/>
    </xf>
    <xf numFmtId="0" fontId="79" fillId="0" borderId="52" xfId="1040" applyFont="1" applyFill="1" applyBorder="1" applyAlignment="1">
      <alignment wrapText="1"/>
    </xf>
    <xf numFmtId="4" fontId="79" fillId="0" borderId="52" xfId="1040" applyNumberFormat="1" applyFont="1" applyFill="1" applyBorder="1" applyAlignment="1">
      <alignment horizontal="right" wrapText="1"/>
    </xf>
    <xf numFmtId="0" fontId="73" fillId="0" borderId="52" xfId="1040" applyFont="1" applyFill="1" applyBorder="1" applyAlignment="1">
      <alignment wrapText="1"/>
    </xf>
    <xf numFmtId="4" fontId="73" fillId="0" borderId="52" xfId="1040" applyNumberFormat="1" applyFont="1" applyFill="1" applyBorder="1" applyAlignment="1">
      <alignment horizontal="right" wrapText="1"/>
    </xf>
    <xf numFmtId="0" fontId="73" fillId="0" borderId="52" xfId="1046" applyFont="1" applyFill="1" applyBorder="1" applyAlignment="1">
      <alignment wrapText="1"/>
    </xf>
    <xf numFmtId="0" fontId="73" fillId="0" borderId="52" xfId="1046" applyFont="1" applyFill="1" applyBorder="1" applyAlignment="1">
      <alignment horizontal="right" wrapText="1"/>
    </xf>
    <xf numFmtId="4" fontId="81" fillId="0" borderId="56" xfId="0" applyNumberFormat="1" applyFont="1" applyBorder="1"/>
    <xf numFmtId="4" fontId="81" fillId="0" borderId="60" xfId="0" applyNumberFormat="1" applyFont="1" applyBorder="1"/>
    <xf numFmtId="4" fontId="81" fillId="0" borderId="61" xfId="0" applyNumberFormat="1" applyFont="1" applyBorder="1"/>
    <xf numFmtId="4" fontId="81" fillId="0" borderId="59" xfId="0" applyNumberFormat="1" applyFont="1" applyBorder="1"/>
    <xf numFmtId="4" fontId="81" fillId="0" borderId="0" xfId="0" applyNumberFormat="1" applyFont="1" applyBorder="1"/>
    <xf numFmtId="4" fontId="81" fillId="0" borderId="35" xfId="0" applyNumberFormat="1" applyFont="1" applyBorder="1"/>
    <xf numFmtId="4" fontId="81" fillId="0" borderId="63" xfId="0" applyNumberFormat="1" applyFont="1" applyBorder="1"/>
    <xf numFmtId="1" fontId="82" fillId="31" borderId="62" xfId="0" applyNumberFormat="1" applyFont="1" applyFill="1" applyBorder="1"/>
    <xf numFmtId="4" fontId="81" fillId="0" borderId="0" xfId="0" applyNumberFormat="1" applyFont="1" applyFill="1" applyBorder="1"/>
    <xf numFmtId="1" fontId="81" fillId="0" borderId="36" xfId="0" applyNumberFormat="1" applyFont="1" applyFill="1" applyBorder="1"/>
    <xf numFmtId="4" fontId="81" fillId="0" borderId="64" xfId="0" applyNumberFormat="1" applyFont="1" applyFill="1" applyBorder="1"/>
    <xf numFmtId="0" fontId="17" fillId="0" borderId="69" xfId="48" applyFont="1" applyFill="1" applyBorder="1" applyAlignment="1"/>
    <xf numFmtId="0" fontId="17" fillId="0" borderId="69" xfId="48" applyFont="1" applyFill="1" applyBorder="1" applyAlignment="1">
      <alignment horizontal="right"/>
    </xf>
    <xf numFmtId="1" fontId="81" fillId="0" borderId="0" xfId="0" applyNumberFormat="1" applyFont="1" applyFill="1" applyBorder="1"/>
    <xf numFmtId="4" fontId="81" fillId="0" borderId="64" xfId="0" applyNumberFormat="1" applyFont="1" applyFill="1" applyBorder="1" applyAlignment="1">
      <alignment textRotation="90"/>
    </xf>
    <xf numFmtId="1" fontId="81" fillId="31" borderId="0" xfId="0" applyNumberFormat="1" applyFont="1" applyFill="1" applyBorder="1"/>
    <xf numFmtId="4" fontId="81" fillId="0" borderId="64" xfId="0" applyNumberFormat="1" applyFont="1" applyFill="1" applyBorder="1" applyAlignment="1">
      <alignment horizontal="left" vertical="center"/>
    </xf>
    <xf numFmtId="4" fontId="81" fillId="0" borderId="0" xfId="0" applyNumberFormat="1" applyFont="1" applyFill="1" applyBorder="1" applyAlignment="1">
      <alignment horizontal="left" vertical="center"/>
    </xf>
    <xf numFmtId="4" fontId="81" fillId="0" borderId="63" xfId="0" applyNumberFormat="1" applyFont="1" applyFill="1" applyBorder="1" applyAlignment="1">
      <alignment horizontal="left" vertical="center"/>
    </xf>
    <xf numFmtId="4" fontId="81" fillId="0" borderId="70" xfId="0" applyNumberFormat="1" applyFont="1" applyFill="1" applyBorder="1" applyAlignment="1">
      <alignment horizontal="left" vertical="center"/>
    </xf>
    <xf numFmtId="4" fontId="81" fillId="0" borderId="64" xfId="0" applyNumberFormat="1" applyFont="1" applyFill="1" applyBorder="1" applyAlignment="1"/>
    <xf numFmtId="4" fontId="81" fillId="0" borderId="56" xfId="0" applyNumberFormat="1" applyFont="1" applyFill="1" applyBorder="1" applyAlignment="1"/>
    <xf numFmtId="4" fontId="81" fillId="0" borderId="36" xfId="0" applyNumberFormat="1" applyFont="1" applyFill="1" applyBorder="1"/>
    <xf numFmtId="4" fontId="81" fillId="0" borderId="0" xfId="0" applyNumberFormat="1" applyFont="1" applyFill="1" applyBorder="1" applyAlignment="1">
      <alignment textRotation="90"/>
    </xf>
    <xf numFmtId="1" fontId="81" fillId="0" borderId="0" xfId="0" applyNumberFormat="1" applyFont="1" applyFill="1" applyBorder="1" applyAlignment="1">
      <alignment horizontal="center"/>
    </xf>
    <xf numFmtId="1" fontId="81" fillId="0" borderId="63" xfId="0" applyNumberFormat="1" applyFont="1" applyFill="1" applyBorder="1" applyAlignment="1">
      <alignment horizontal="center"/>
    </xf>
    <xf numFmtId="4" fontId="81" fillId="0" borderId="63" xfId="0" applyNumberFormat="1" applyFont="1" applyFill="1" applyBorder="1" applyAlignment="1">
      <alignment horizontal="center"/>
    </xf>
    <xf numFmtId="4" fontId="81" fillId="39" borderId="0" xfId="0" applyNumberFormat="1" applyFont="1" applyFill="1" applyBorder="1" applyAlignment="1">
      <alignment textRotation="90"/>
    </xf>
    <xf numFmtId="0" fontId="79" fillId="0" borderId="9" xfId="1045" applyFont="1" applyFill="1" applyBorder="1" applyAlignment="1">
      <alignment wrapText="1"/>
    </xf>
    <xf numFmtId="4" fontId="79" fillId="0" borderId="9" xfId="1045" applyNumberFormat="1" applyFont="1" applyFill="1" applyBorder="1" applyAlignment="1">
      <alignment horizontal="right" wrapText="1"/>
    </xf>
    <xf numFmtId="0" fontId="59" fillId="27" borderId="0" xfId="19" applyFont="1" applyFill="1" applyBorder="1" applyAlignment="1" applyProtection="1">
      <alignment horizontal="center" vertical="center"/>
    </xf>
    <xf numFmtId="0" fontId="59" fillId="27" borderId="68" xfId="19" applyFont="1" applyFill="1" applyBorder="1" applyAlignment="1" applyProtection="1">
      <alignment horizontal="center" vertical="center"/>
    </xf>
    <xf numFmtId="0" fontId="0" fillId="0" borderId="68" xfId="0" applyBorder="1" applyAlignment="1"/>
    <xf numFmtId="4" fontId="83" fillId="0" borderId="56" xfId="0" applyNumberFormat="1" applyFont="1" applyBorder="1"/>
    <xf numFmtId="4" fontId="83" fillId="0" borderId="61" xfId="0" applyNumberFormat="1" applyFont="1" applyBorder="1"/>
    <xf numFmtId="4" fontId="84" fillId="36" borderId="58" xfId="0" applyNumberFormat="1" applyFont="1" applyFill="1" applyBorder="1"/>
    <xf numFmtId="4" fontId="83" fillId="0" borderId="59" xfId="0" applyNumberFormat="1" applyFont="1" applyBorder="1"/>
    <xf numFmtId="4" fontId="83" fillId="0" borderId="0" xfId="0" applyNumberFormat="1" applyFont="1" applyBorder="1"/>
    <xf numFmtId="4" fontId="83" fillId="0" borderId="35" xfId="0" applyNumberFormat="1" applyFont="1" applyBorder="1"/>
    <xf numFmtId="4" fontId="83" fillId="0" borderId="63" xfId="0" applyNumberFormat="1" applyFont="1" applyBorder="1"/>
    <xf numFmtId="4" fontId="85" fillId="31" borderId="62" xfId="0" applyNumberFormat="1" applyFont="1" applyFill="1" applyBorder="1"/>
    <xf numFmtId="1" fontId="83" fillId="0" borderId="56" xfId="0" applyNumberFormat="1" applyFont="1" applyFill="1" applyBorder="1"/>
    <xf numFmtId="1" fontId="83" fillId="0" borderId="57" xfId="0" applyNumberFormat="1" applyFont="1" applyFill="1" applyBorder="1"/>
    <xf numFmtId="1" fontId="83" fillId="0" borderId="59" xfId="0" applyNumberFormat="1" applyFont="1" applyFill="1" applyBorder="1"/>
    <xf numFmtId="1" fontId="83" fillId="0" borderId="37" xfId="0" applyNumberFormat="1" applyFont="1" applyFill="1" applyBorder="1"/>
    <xf numFmtId="1" fontId="85" fillId="31" borderId="62" xfId="0" applyNumberFormat="1" applyFont="1" applyFill="1" applyBorder="1"/>
    <xf numFmtId="1" fontId="85" fillId="37" borderId="56" xfId="0" applyNumberFormat="1" applyFont="1" applyFill="1" applyBorder="1"/>
    <xf numFmtId="1" fontId="85" fillId="31" borderId="56" xfId="0" applyNumberFormat="1" applyFont="1" applyFill="1" applyBorder="1"/>
    <xf numFmtId="1" fontId="83" fillId="0" borderId="56" xfId="0" applyNumberFormat="1" applyFont="1" applyBorder="1"/>
    <xf numFmtId="1" fontId="83" fillId="0" borderId="60" xfId="0" applyNumberFormat="1" applyFont="1" applyBorder="1"/>
    <xf numFmtId="4" fontId="83" fillId="0" borderId="64" xfId="0" applyNumberFormat="1" applyFont="1" applyBorder="1"/>
    <xf numFmtId="1" fontId="83" fillId="0" borderId="60" xfId="0" applyNumberFormat="1" applyFont="1" applyFill="1" applyBorder="1"/>
    <xf numFmtId="4" fontId="84" fillId="36" borderId="57" xfId="0" applyNumberFormat="1" applyFont="1" applyFill="1" applyBorder="1"/>
    <xf numFmtId="1" fontId="83" fillId="0" borderId="63" xfId="0" applyNumberFormat="1" applyFont="1" applyFill="1" applyBorder="1"/>
    <xf numFmtId="4" fontId="83" fillId="0" borderId="63" xfId="0" applyNumberFormat="1" applyFont="1" applyFill="1" applyBorder="1"/>
    <xf numFmtId="4" fontId="83" fillId="0" borderId="71" xfId="0" applyNumberFormat="1" applyFont="1" applyFill="1" applyBorder="1"/>
    <xf numFmtId="4" fontId="83" fillId="0" borderId="71" xfId="0" applyNumberFormat="1" applyFont="1" applyFill="1" applyBorder="1" applyAlignment="1">
      <alignment horizontal="center" textRotation="90"/>
    </xf>
    <xf numFmtId="4" fontId="83" fillId="0" borderId="72" xfId="0" applyNumberFormat="1" applyFont="1" applyFill="1" applyBorder="1" applyAlignment="1">
      <alignment horizontal="center" textRotation="90"/>
    </xf>
    <xf numFmtId="4" fontId="83" fillId="0" borderId="0" xfId="0" applyNumberFormat="1" applyFont="1" applyFill="1" applyBorder="1"/>
    <xf numFmtId="1" fontId="83" fillId="0" borderId="64" xfId="0" applyNumberFormat="1" applyFont="1" applyFill="1" applyBorder="1"/>
    <xf numFmtId="1" fontId="83" fillId="0" borderId="36" xfId="0" applyNumberFormat="1" applyFont="1" applyFill="1" applyBorder="1"/>
    <xf numFmtId="4" fontId="83" fillId="0" borderId="64" xfId="0" applyNumberFormat="1" applyFont="1" applyFill="1" applyBorder="1"/>
    <xf numFmtId="4" fontId="83" fillId="0" borderId="24" xfId="0" applyNumberFormat="1" applyFont="1" applyFill="1" applyBorder="1" applyAlignment="1">
      <alignment horizontal="center" textRotation="90"/>
    </xf>
    <xf numFmtId="4" fontId="83" fillId="0" borderId="0" xfId="0" applyNumberFormat="1" applyFont="1" applyFill="1" applyBorder="1" applyAlignment="1">
      <alignment horizontal="center" textRotation="90"/>
    </xf>
    <xf numFmtId="4" fontId="83" fillId="0" borderId="0" xfId="0" applyNumberFormat="1" applyFont="1" applyFill="1" applyBorder="1" applyAlignment="1">
      <alignment horizontal="center" vertical="center" textRotation="90"/>
    </xf>
    <xf numFmtId="1" fontId="83" fillId="31" borderId="60" xfId="0" applyNumberFormat="1" applyFont="1" applyFill="1" applyBorder="1"/>
    <xf numFmtId="4" fontId="83" fillId="0" borderId="65" xfId="0" applyNumberFormat="1" applyFont="1" applyBorder="1"/>
    <xf numFmtId="0" fontId="19" fillId="35" borderId="0" xfId="0" applyFont="1" applyFill="1" applyBorder="1" applyAlignment="1">
      <alignment horizontal="left" vertical="top"/>
    </xf>
    <xf numFmtId="0" fontId="33" fillId="27" borderId="0" xfId="40" applyFont="1" applyFill="1" applyBorder="1" applyAlignment="1">
      <alignment horizontal="center" vertical="center"/>
    </xf>
    <xf numFmtId="0" fontId="17" fillId="41" borderId="0" xfId="40" applyFont="1" applyFill="1" applyBorder="1" applyAlignment="1">
      <alignment horizontal="center" vertical="center"/>
    </xf>
    <xf numFmtId="0" fontId="32" fillId="35" borderId="24" xfId="19" applyFont="1" applyFill="1" applyBorder="1" applyAlignment="1" applyProtection="1">
      <alignment horizontal="center" vertical="center"/>
    </xf>
    <xf numFmtId="0" fontId="32" fillId="35" borderId="0" xfId="19" applyFont="1" applyFill="1" applyBorder="1" applyAlignment="1" applyProtection="1">
      <alignment horizontal="center" vertical="center"/>
    </xf>
    <xf numFmtId="0" fontId="32" fillId="35" borderId="25" xfId="19" applyFont="1" applyFill="1" applyBorder="1" applyAlignment="1" applyProtection="1">
      <alignment horizontal="center" vertical="center"/>
    </xf>
    <xf numFmtId="0" fontId="39" fillId="0" borderId="24" xfId="19" applyFont="1" applyFill="1" applyBorder="1" applyAlignment="1" applyProtection="1">
      <alignment horizontal="center"/>
    </xf>
    <xf numFmtId="0" fontId="39" fillId="0" borderId="0" xfId="19" applyFont="1" applyFill="1" applyBorder="1" applyAlignment="1" applyProtection="1">
      <alignment horizontal="center"/>
    </xf>
    <xf numFmtId="0" fontId="39" fillId="0" borderId="25" xfId="19" applyFont="1" applyFill="1" applyBorder="1" applyAlignment="1" applyProtection="1">
      <alignment horizontal="center"/>
    </xf>
    <xf numFmtId="0" fontId="36" fillId="0" borderId="24" xfId="19" applyFont="1" applyFill="1" applyBorder="1" applyAlignment="1" applyProtection="1">
      <alignment horizontal="center"/>
    </xf>
    <xf numFmtId="0" fontId="36" fillId="0" borderId="0" xfId="19" applyFont="1" applyFill="1" applyBorder="1" applyAlignment="1" applyProtection="1">
      <alignment horizontal="center"/>
    </xf>
    <xf numFmtId="0" fontId="36" fillId="0" borderId="25" xfId="19" applyFont="1" applyFill="1" applyBorder="1" applyAlignment="1" applyProtection="1">
      <alignment horizontal="center"/>
    </xf>
    <xf numFmtId="0" fontId="15" fillId="24" borderId="38" xfId="0" applyFont="1" applyFill="1" applyBorder="1" applyAlignment="1">
      <alignment horizontal="center" textRotation="90"/>
    </xf>
    <xf numFmtId="0" fontId="15" fillId="24" borderId="10" xfId="0" applyFont="1" applyFill="1" applyBorder="1" applyAlignment="1">
      <alignment horizontal="center" textRotation="90"/>
    </xf>
    <xf numFmtId="0" fontId="15" fillId="24" borderId="39" xfId="0" applyFont="1" applyFill="1" applyBorder="1" applyAlignment="1">
      <alignment horizontal="center" textRotation="90"/>
    </xf>
    <xf numFmtId="0" fontId="19" fillId="38" borderId="40" xfId="0" applyFont="1" applyFill="1" applyBorder="1" applyAlignment="1">
      <alignment horizontal="center" textRotation="90"/>
    </xf>
    <xf numFmtId="0" fontId="19" fillId="38" borderId="41" xfId="0" applyFont="1" applyFill="1" applyBorder="1" applyAlignment="1">
      <alignment horizontal="center" textRotation="90"/>
    </xf>
    <xf numFmtId="0" fontId="19" fillId="38" borderId="42" xfId="0" applyFont="1" applyFill="1" applyBorder="1" applyAlignment="1">
      <alignment horizontal="center" textRotation="90"/>
    </xf>
    <xf numFmtId="0" fontId="15" fillId="24" borderId="40" xfId="0" applyFont="1" applyFill="1" applyBorder="1" applyAlignment="1">
      <alignment horizontal="center" textRotation="90"/>
    </xf>
    <xf numFmtId="0" fontId="15" fillId="24" borderId="41" xfId="0" applyFont="1" applyFill="1" applyBorder="1" applyAlignment="1">
      <alignment horizontal="center" textRotation="90"/>
    </xf>
    <xf numFmtId="0" fontId="15" fillId="24" borderId="42" xfId="0" applyFont="1" applyFill="1" applyBorder="1" applyAlignment="1">
      <alignment horizontal="center" textRotation="90"/>
    </xf>
    <xf numFmtId="0" fontId="15" fillId="24" borderId="46" xfId="0" applyFont="1" applyFill="1" applyBorder="1" applyAlignment="1">
      <alignment horizontal="center" textRotation="90"/>
    </xf>
    <xf numFmtId="0" fontId="15" fillId="24" borderId="43" xfId="0" applyFont="1" applyFill="1" applyBorder="1" applyAlignment="1">
      <alignment horizontal="center" textRotation="90"/>
    </xf>
    <xf numFmtId="0" fontId="15" fillId="24" borderId="44" xfId="0" applyFont="1" applyFill="1" applyBorder="1" applyAlignment="1">
      <alignment horizontal="center" textRotation="90"/>
    </xf>
    <xf numFmtId="0" fontId="15" fillId="24" borderId="45" xfId="0" applyFont="1" applyFill="1" applyBorder="1" applyAlignment="1">
      <alignment horizontal="center" textRotation="90"/>
    </xf>
  </cellXfs>
  <cellStyles count="104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Comma 10" xfId="136"/>
    <cellStyle name="Comma 11" xfId="142"/>
    <cellStyle name="Comma 12" xfId="205"/>
    <cellStyle name="Comma 13" xfId="217"/>
    <cellStyle name="Comma 14" xfId="145"/>
    <cellStyle name="Comma 15" xfId="219"/>
    <cellStyle name="Comma 16" xfId="147"/>
    <cellStyle name="Comma 17" xfId="216"/>
    <cellStyle name="Comma 18" xfId="152"/>
    <cellStyle name="Comma 19" xfId="224"/>
    <cellStyle name="Comma 2" xfId="50"/>
    <cellStyle name="Comma 2 2" xfId="714"/>
    <cellStyle name="Comma 2 2 2" xfId="1024"/>
    <cellStyle name="Comma 20" xfId="225"/>
    <cellStyle name="Comma 21" xfId="209"/>
    <cellStyle name="Comma 22" xfId="153"/>
    <cellStyle name="Comma 23" xfId="212"/>
    <cellStyle name="Comma 24" xfId="144"/>
    <cellStyle name="Comma 25" xfId="226"/>
    <cellStyle name="Comma 26" xfId="214"/>
    <cellStyle name="Comma 27" xfId="211"/>
    <cellStyle name="Comma 28" xfId="228"/>
    <cellStyle name="Comma 29" xfId="222"/>
    <cellStyle name="Comma 3" xfId="72"/>
    <cellStyle name="Comma 30" xfId="232"/>
    <cellStyle name="Comma 31" xfId="223"/>
    <cellStyle name="Comma 32" xfId="218"/>
    <cellStyle name="Comma 33" xfId="149"/>
    <cellStyle name="Comma 34" xfId="229"/>
    <cellStyle name="Comma 35" xfId="234"/>
    <cellStyle name="Comma 36" xfId="140"/>
    <cellStyle name="Comma 37" xfId="141"/>
    <cellStyle name="Comma 38" xfId="236"/>
    <cellStyle name="Comma 39" xfId="239"/>
    <cellStyle name="Comma 4" xfId="89"/>
    <cellStyle name="Comma 40" xfId="215"/>
    <cellStyle name="Comma 41" xfId="231"/>
    <cellStyle name="Comma 42" xfId="345"/>
    <cellStyle name="Comma 43" xfId="352"/>
    <cellStyle name="Comma 44" xfId="369"/>
    <cellStyle name="Comma 45" xfId="353"/>
    <cellStyle name="Comma 46" xfId="348"/>
    <cellStyle name="Comma 47" xfId="349"/>
    <cellStyle name="Comma 48" xfId="368"/>
    <cellStyle name="Comma 49" xfId="359"/>
    <cellStyle name="Comma 5" xfId="109"/>
    <cellStyle name="Comma 50" xfId="356"/>
    <cellStyle name="Comma 51" xfId="393"/>
    <cellStyle name="Comma 52" xfId="355"/>
    <cellStyle name="Comma 53" xfId="367"/>
    <cellStyle name="Comma 54" xfId="350"/>
    <cellStyle name="Comma 55" xfId="268"/>
    <cellStyle name="Comma 56" xfId="376"/>
    <cellStyle name="Comma 57" xfId="361"/>
    <cellStyle name="Comma 58" xfId="394"/>
    <cellStyle name="Comma 59" xfId="357"/>
    <cellStyle name="Comma 6" xfId="135"/>
    <cellStyle name="Comma 60" xfId="365"/>
    <cellStyle name="Comma 61" xfId="290"/>
    <cellStyle name="Comma 62" xfId="360"/>
    <cellStyle name="Comma 63" xfId="364"/>
    <cellStyle name="Comma 64" xfId="392"/>
    <cellStyle name="Comma 65" xfId="395"/>
    <cellStyle name="Comma 66" xfId="363"/>
    <cellStyle name="Comma 67" xfId="243"/>
    <cellStyle name="Comma 68" xfId="396"/>
    <cellStyle name="Comma 69" xfId="603"/>
    <cellStyle name="Comma 7" xfId="134"/>
    <cellStyle name="Comma 70" xfId="604"/>
    <cellStyle name="Comma 71" xfId="449"/>
    <cellStyle name="Comma 72" xfId="597"/>
    <cellStyle name="Comma 73" xfId="598"/>
    <cellStyle name="Comma 74" xfId="816"/>
    <cellStyle name="Comma 75" xfId="823"/>
    <cellStyle name="Comma 76" xfId="709"/>
    <cellStyle name="Comma 77" xfId="659"/>
    <cellStyle name="Comma 78" xfId="1012"/>
    <cellStyle name="Comma 79" xfId="1021"/>
    <cellStyle name="Comma 8" xfId="108"/>
    <cellStyle name="Comma 80" xfId="822"/>
    <cellStyle name="Comma 81" xfId="655"/>
    <cellStyle name="Comma 82" xfId="815"/>
    <cellStyle name="Comma 83" xfId="1027"/>
    <cellStyle name="Comma 84" xfId="708"/>
    <cellStyle name="Comma 85" xfId="1026"/>
    <cellStyle name="Comma 86" xfId="1023"/>
    <cellStyle name="Comma 87" xfId="1029"/>
    <cellStyle name="Comma 9" xfId="113"/>
    <cellStyle name="Hyperlink 2" xfId="206"/>
    <cellStyle name="Hyperlink 2 2" xfId="1043"/>
    <cellStyle name="Normal 10" xfId="58"/>
    <cellStyle name="Normal 10 2" xfId="81"/>
    <cellStyle name="Normal 10 3" xfId="68"/>
    <cellStyle name="Normal 10 4" xfId="661"/>
    <cellStyle name="Normal 11" xfId="87"/>
    <cellStyle name="Normal 11 2" xfId="117"/>
    <cellStyle name="Normal 11 2 2" xfId="179"/>
    <cellStyle name="Normal 11 2 2 2" xfId="329"/>
    <cellStyle name="Normal 11 2 2 2 2" xfId="580"/>
    <cellStyle name="Normal 11 2 2 2 2 2" xfId="996"/>
    <cellStyle name="Normal 11 2 2 2 3" xfId="797"/>
    <cellStyle name="Normal 11 2 2 3" xfId="480"/>
    <cellStyle name="Normal 11 2 2 3 2" xfId="904"/>
    <cellStyle name="Normal 11 2 2 4" xfId="691"/>
    <cellStyle name="Normal 11 2 3" xfId="275"/>
    <cellStyle name="Normal 11 2 3 2" xfId="530"/>
    <cellStyle name="Normal 11 2 3 2 2" xfId="947"/>
    <cellStyle name="Normal 11 2 3 3" xfId="747"/>
    <cellStyle name="Normal 11 2 4" xfId="425"/>
    <cellStyle name="Normal 11 2 4 2" xfId="855"/>
    <cellStyle name="Normal 11 2 5" xfId="633"/>
    <cellStyle name="Normal 11 3" xfId="157"/>
    <cellStyle name="Normal 11 3 2" xfId="308"/>
    <cellStyle name="Normal 11 3 2 2" xfId="559"/>
    <cellStyle name="Normal 11 3 2 2 2" xfId="975"/>
    <cellStyle name="Normal 11 3 2 3" xfId="776"/>
    <cellStyle name="Normal 11 3 3" xfId="459"/>
    <cellStyle name="Normal 11 3 3 2" xfId="883"/>
    <cellStyle name="Normal 11 3 4" xfId="670"/>
    <cellStyle name="Normal 11 4" xfId="252"/>
    <cellStyle name="Normal 11 4 2" xfId="509"/>
    <cellStyle name="Normal 11 4 2 2" xfId="926"/>
    <cellStyle name="Normal 11 4 3" xfId="726"/>
    <cellStyle name="Normal 11 5" xfId="404"/>
    <cellStyle name="Normal 11 5 2" xfId="834"/>
    <cellStyle name="Normal 11 6" xfId="612"/>
    <cellStyle name="Normal 12" xfId="107"/>
    <cellStyle name="Normal 12 2" xfId="195"/>
    <cellStyle name="Normal 12 3" xfId="202"/>
    <cellStyle name="Normal 12 4" xfId="197"/>
    <cellStyle name="Normal 12 4 2" xfId="291"/>
    <cellStyle name="Normal 12 4 2 2" xfId="545"/>
    <cellStyle name="Normal 12 4 2 2 2" xfId="962"/>
    <cellStyle name="Normal 12 4 2 3" xfId="762"/>
    <cellStyle name="Normal 12 4 3" xfId="440"/>
    <cellStyle name="Normal 12 4 3 2" xfId="870"/>
    <cellStyle name="Normal 12 4 4" xfId="648"/>
    <cellStyle name="Normal 12 5" xfId="173"/>
    <cellStyle name="Normal 12 6" xfId="235"/>
    <cellStyle name="Normal 12 6 2" xfId="346"/>
    <cellStyle name="Normal 12 6 3" xfId="344"/>
    <cellStyle name="Normal 12 6 3 2" xfId="602"/>
    <cellStyle name="Normal 12 6 3 3" xfId="595"/>
    <cellStyle name="Normal 12 6 3 4" xfId="812"/>
    <cellStyle name="Normal 12 6 4" xfId="707"/>
    <cellStyle name="Normal 13" xfId="106"/>
    <cellStyle name="Normal 13 2" xfId="203"/>
    <cellStyle name="Normal 13 2 2" xfId="296"/>
    <cellStyle name="Normal 13 2 2 2" xfId="550"/>
    <cellStyle name="Normal 13 2 2 2 2" xfId="967"/>
    <cellStyle name="Normal 13 2 2 3" xfId="767"/>
    <cellStyle name="Normal 13 2 3" xfId="445"/>
    <cellStyle name="Normal 13 2 3 2" xfId="875"/>
    <cellStyle name="Normal 13 2 4" xfId="653"/>
    <cellStyle name="Normal 13 3" xfId="196"/>
    <cellStyle name="Normal 13 4" xfId="172"/>
    <cellStyle name="Normal 13 4 2" xfId="323"/>
    <cellStyle name="Normal 13 4 2 2" xfId="574"/>
    <cellStyle name="Normal 13 4 2 2 2" xfId="990"/>
    <cellStyle name="Normal 13 4 2 3" xfId="791"/>
    <cellStyle name="Normal 13 4 3" xfId="474"/>
    <cellStyle name="Normal 13 4 3 2" xfId="898"/>
    <cellStyle name="Normal 13 4 4" xfId="685"/>
    <cellStyle name="Normal 13 5" xfId="267"/>
    <cellStyle name="Normal 13 5 2" xfId="524"/>
    <cellStyle name="Normal 13 5 2 2" xfId="941"/>
    <cellStyle name="Normal 13 5 3" xfId="741"/>
    <cellStyle name="Normal 13 6" xfId="419"/>
    <cellStyle name="Normal 13 6 2" xfId="849"/>
    <cellStyle name="Normal 13 7" xfId="627"/>
    <cellStyle name="Normal 14" xfId="139"/>
    <cellStyle name="Normal 15" xfId="194"/>
    <cellStyle name="Normal 16" xfId="204"/>
    <cellStyle name="Normal 16 2" xfId="221"/>
    <cellStyle name="Normal 16 3" xfId="297"/>
    <cellStyle name="Normal 16 3 2" xfId="599"/>
    <cellStyle name="Normal 16 3 3" xfId="551"/>
    <cellStyle name="Normal 16 3 4" xfId="768"/>
    <cellStyle name="Normal 16 4" xfId="654"/>
    <cellStyle name="Normal 17" xfId="137"/>
    <cellStyle name="Normal 17 2" xfId="301"/>
    <cellStyle name="Normal 17 2 2" xfId="552"/>
    <cellStyle name="Normal 17 2 2 2" xfId="968"/>
    <cellStyle name="Normal 17 2 3" xfId="769"/>
    <cellStyle name="Normal 17 3" xfId="452"/>
    <cellStyle name="Normal 17 3 2" xfId="876"/>
    <cellStyle name="Normal 17 4" xfId="662"/>
    <cellStyle name="Normal 18" xfId="241"/>
    <cellStyle name="Normal 18 2" xfId="502"/>
    <cellStyle name="Normal 18 2 2" xfId="919"/>
    <cellStyle name="Normal 18 3" xfId="719"/>
    <cellStyle name="Normal 19" xfId="397"/>
    <cellStyle name="Normal 19 2" xfId="827"/>
    <cellStyle name="Normal 2" xfId="51"/>
    <cellStyle name="Normal 2 2" xfId="52"/>
    <cellStyle name="Normal 2 3" xfId="47"/>
    <cellStyle name="Normal 2 4" xfId="79"/>
    <cellStyle name="Normal 20" xfId="718"/>
    <cellStyle name="Normal 21" xfId="605"/>
    <cellStyle name="Normal 3" xfId="53"/>
    <cellStyle name="Normal 3 2" xfId="80"/>
    <cellStyle name="Normal 4" xfId="71"/>
    <cellStyle name="Normal 5" xfId="70"/>
    <cellStyle name="Normal 6" xfId="84"/>
    <cellStyle name="Normal 6 2" xfId="98"/>
    <cellStyle name="Normal 7" xfId="85"/>
    <cellStyle name="Normal 7 2" xfId="99"/>
    <cellStyle name="Normal 7 2 2" xfId="126"/>
    <cellStyle name="Normal 7 2 2 2" xfId="187"/>
    <cellStyle name="Normal 7 2 2 2 2" xfId="337"/>
    <cellStyle name="Normal 7 2 2 2 2 2" xfId="588"/>
    <cellStyle name="Normal 7 2 2 2 2 2 2" xfId="1004"/>
    <cellStyle name="Normal 7 2 2 2 2 3" xfId="805"/>
    <cellStyle name="Normal 7 2 2 2 3" xfId="488"/>
    <cellStyle name="Normal 7 2 2 2 3 2" xfId="912"/>
    <cellStyle name="Normal 7 2 2 2 4" xfId="699"/>
    <cellStyle name="Normal 7 2 2 3" xfId="283"/>
    <cellStyle name="Normal 7 2 2 3 2" xfId="538"/>
    <cellStyle name="Normal 7 2 2 3 2 2" xfId="955"/>
    <cellStyle name="Normal 7 2 2 3 3" xfId="755"/>
    <cellStyle name="Normal 7 2 2 4" xfId="433"/>
    <cellStyle name="Normal 7 2 2 4 2" xfId="863"/>
    <cellStyle name="Normal 7 2 2 5" xfId="641"/>
    <cellStyle name="Normal 7 2 3" xfId="165"/>
    <cellStyle name="Normal 7 2 3 2" xfId="316"/>
    <cellStyle name="Normal 7 2 3 2 2" xfId="567"/>
    <cellStyle name="Normal 7 2 3 2 2 2" xfId="983"/>
    <cellStyle name="Normal 7 2 3 2 3" xfId="784"/>
    <cellStyle name="Normal 7 2 3 3" xfId="467"/>
    <cellStyle name="Normal 7 2 3 3 2" xfId="891"/>
    <cellStyle name="Normal 7 2 3 4" xfId="678"/>
    <cellStyle name="Normal 7 2 4" xfId="260"/>
    <cellStyle name="Normal 7 2 4 2" xfId="517"/>
    <cellStyle name="Normal 7 2 4 2 2" xfId="934"/>
    <cellStyle name="Normal 7 2 4 3" xfId="734"/>
    <cellStyle name="Normal 7 2 5" xfId="412"/>
    <cellStyle name="Normal 7 2 5 2" xfId="842"/>
    <cellStyle name="Normal 7 2 6" xfId="620"/>
    <cellStyle name="Normal 7 3" xfId="104"/>
    <cellStyle name="Normal 7 3 2" xfId="131"/>
    <cellStyle name="Normal 7 3 2 2" xfId="192"/>
    <cellStyle name="Normal 7 3 2 2 2" xfId="342"/>
    <cellStyle name="Normal 7 3 2 2 2 2" xfId="593"/>
    <cellStyle name="Normal 7 3 2 2 2 2 2" xfId="1009"/>
    <cellStyle name="Normal 7 3 2 2 2 3" xfId="810"/>
    <cellStyle name="Normal 7 3 2 2 3" xfId="493"/>
    <cellStyle name="Normal 7 3 2 2 3 2" xfId="917"/>
    <cellStyle name="Normal 7 3 2 2 4" xfId="704"/>
    <cellStyle name="Normal 7 3 2 3" xfId="288"/>
    <cellStyle name="Normal 7 3 2 3 2" xfId="543"/>
    <cellStyle name="Normal 7 3 2 3 2 2" xfId="960"/>
    <cellStyle name="Normal 7 3 2 3 3" xfId="760"/>
    <cellStyle name="Normal 7 3 2 4" xfId="438"/>
    <cellStyle name="Normal 7 3 2 4 2" xfId="868"/>
    <cellStyle name="Normal 7 3 2 5" xfId="646"/>
    <cellStyle name="Normal 7 3 3" xfId="170"/>
    <cellStyle name="Normal 7 3 3 2" xfId="321"/>
    <cellStyle name="Normal 7 3 3 2 2" xfId="572"/>
    <cellStyle name="Normal 7 3 3 2 2 2" xfId="988"/>
    <cellStyle name="Normal 7 3 3 2 3" xfId="789"/>
    <cellStyle name="Normal 7 3 3 3" xfId="472"/>
    <cellStyle name="Normal 7 3 3 3 2" xfId="896"/>
    <cellStyle name="Normal 7 3 3 4" xfId="683"/>
    <cellStyle name="Normal 7 3 4" xfId="265"/>
    <cellStyle name="Normal 7 3 4 2" xfId="522"/>
    <cellStyle name="Normal 7 3 4 2 2" xfId="939"/>
    <cellStyle name="Normal 7 3 4 3" xfId="739"/>
    <cellStyle name="Normal 7 3 5" xfId="417"/>
    <cellStyle name="Normal 7 3 5 2" xfId="847"/>
    <cellStyle name="Normal 7 3 6" xfId="625"/>
    <cellStyle name="Normal 7 4" xfId="115"/>
    <cellStyle name="Normal 7 4 2" xfId="177"/>
    <cellStyle name="Normal 7 4 2 2" xfId="327"/>
    <cellStyle name="Normal 7 4 2 2 2" xfId="578"/>
    <cellStyle name="Normal 7 4 2 2 2 2" xfId="994"/>
    <cellStyle name="Normal 7 4 2 2 3" xfId="795"/>
    <cellStyle name="Normal 7 4 2 3" xfId="478"/>
    <cellStyle name="Normal 7 4 2 3 2" xfId="902"/>
    <cellStyle name="Normal 7 4 2 4" xfId="689"/>
    <cellStyle name="Normal 7 4 3" xfId="273"/>
    <cellStyle name="Normal 7 4 3 2" xfId="528"/>
    <cellStyle name="Normal 7 4 3 2 2" xfId="945"/>
    <cellStyle name="Normal 7 4 3 3" xfId="745"/>
    <cellStyle name="Normal 7 4 4" xfId="423"/>
    <cellStyle name="Normal 7 4 4 2" xfId="853"/>
    <cellStyle name="Normal 7 4 5" xfId="631"/>
    <cellStyle name="Normal 7 5" xfId="155"/>
    <cellStyle name="Normal 7 5 2" xfId="306"/>
    <cellStyle name="Normal 7 5 2 2" xfId="557"/>
    <cellStyle name="Normal 7 5 2 2 2" xfId="973"/>
    <cellStyle name="Normal 7 5 2 3" xfId="774"/>
    <cellStyle name="Normal 7 5 3" xfId="457"/>
    <cellStyle name="Normal 7 5 3 2" xfId="881"/>
    <cellStyle name="Normal 7 5 4" xfId="668"/>
    <cellStyle name="Normal 7 6" xfId="250"/>
    <cellStyle name="Normal 7 6 2" xfId="507"/>
    <cellStyle name="Normal 7 6 2 2" xfId="924"/>
    <cellStyle name="Normal 7 6 3" xfId="724"/>
    <cellStyle name="Normal 7 7" xfId="402"/>
    <cellStyle name="Normal 7 7 2" xfId="832"/>
    <cellStyle name="Normal 7 8" xfId="817"/>
    <cellStyle name="Normal 7 9" xfId="610"/>
    <cellStyle name="Normal 8" xfId="88"/>
    <cellStyle name="Normal 8 2" xfId="118"/>
    <cellStyle name="Normal 8 3" xfId="820"/>
    <cellStyle name="Normal 8 4" xfId="818"/>
    <cellStyle name="Normal 9" xfId="59"/>
    <cellStyle name="Normal 9 10" xfId="246"/>
    <cellStyle name="Normal 9 10 2" xfId="504"/>
    <cellStyle name="Normal 9 10 2 2" xfId="921"/>
    <cellStyle name="Normal 9 10 3" xfId="721"/>
    <cellStyle name="Normal 9 11" xfId="399"/>
    <cellStyle name="Normal 9 11 2" xfId="829"/>
    <cellStyle name="Normal 9 12" xfId="1013"/>
    <cellStyle name="Normal 9 13" xfId="607"/>
    <cellStyle name="Normal 9 2" xfId="83"/>
    <cellStyle name="Normal 9 2 10" xfId="609"/>
    <cellStyle name="Normal 9 2 2" xfId="97"/>
    <cellStyle name="Normal 9 2 2 2" xfId="125"/>
    <cellStyle name="Normal 9 2 2 2 2" xfId="186"/>
    <cellStyle name="Normal 9 2 2 2 2 2" xfId="336"/>
    <cellStyle name="Normal 9 2 2 2 2 2 2" xfId="587"/>
    <cellStyle name="Normal 9 2 2 2 2 2 2 2" xfId="1003"/>
    <cellStyle name="Normal 9 2 2 2 2 2 3" xfId="804"/>
    <cellStyle name="Normal 9 2 2 2 2 3" xfId="487"/>
    <cellStyle name="Normal 9 2 2 2 2 3 2" xfId="911"/>
    <cellStyle name="Normal 9 2 2 2 2 4" xfId="698"/>
    <cellStyle name="Normal 9 2 2 2 3" xfId="282"/>
    <cellStyle name="Normal 9 2 2 2 3 2" xfId="537"/>
    <cellStyle name="Normal 9 2 2 2 3 2 2" xfId="954"/>
    <cellStyle name="Normal 9 2 2 2 3 3" xfId="754"/>
    <cellStyle name="Normal 9 2 2 2 4" xfId="432"/>
    <cellStyle name="Normal 9 2 2 2 4 2" xfId="862"/>
    <cellStyle name="Normal 9 2 2 2 5" xfId="640"/>
    <cellStyle name="Normal 9 2 2 3" xfId="200"/>
    <cellStyle name="Normal 9 2 2 3 2" xfId="294"/>
    <cellStyle name="Normal 9 2 2 3 2 2" xfId="548"/>
    <cellStyle name="Normal 9 2 2 3 2 2 2" xfId="965"/>
    <cellStyle name="Normal 9 2 2 3 2 3" xfId="765"/>
    <cellStyle name="Normal 9 2 2 3 3" xfId="443"/>
    <cellStyle name="Normal 9 2 2 3 3 2" xfId="873"/>
    <cellStyle name="Normal 9 2 2 3 4" xfId="651"/>
    <cellStyle name="Normal 9 2 2 4" xfId="164"/>
    <cellStyle name="Normal 9 2 2 4 2" xfId="315"/>
    <cellStyle name="Normal 9 2 2 4 2 2" xfId="566"/>
    <cellStyle name="Normal 9 2 2 4 2 2 2" xfId="982"/>
    <cellStyle name="Normal 9 2 2 4 2 3" xfId="783"/>
    <cellStyle name="Normal 9 2 2 4 3" xfId="466"/>
    <cellStyle name="Normal 9 2 2 4 3 2" xfId="890"/>
    <cellStyle name="Normal 9 2 2 4 4" xfId="677"/>
    <cellStyle name="Normal 9 2 2 5" xfId="259"/>
    <cellStyle name="Normal 9 2 2 5 2" xfId="516"/>
    <cellStyle name="Normal 9 2 2 5 2 2" xfId="933"/>
    <cellStyle name="Normal 9 2 2 5 3" xfId="733"/>
    <cellStyle name="Normal 9 2 2 6" xfId="411"/>
    <cellStyle name="Normal 9 2 2 6 2" xfId="841"/>
    <cellStyle name="Normal 9 2 2 7" xfId="619"/>
    <cellStyle name="Normal 9 2 3" xfId="94"/>
    <cellStyle name="Normal 9 2 3 2" xfId="122"/>
    <cellStyle name="Normal 9 2 3 2 2" xfId="183"/>
    <cellStyle name="Normal 9 2 3 2 2 2" xfId="333"/>
    <cellStyle name="Normal 9 2 3 2 2 2 2" xfId="584"/>
    <cellStyle name="Normal 9 2 3 2 2 2 2 2" xfId="1000"/>
    <cellStyle name="Normal 9 2 3 2 2 2 3" xfId="801"/>
    <cellStyle name="Normal 9 2 3 2 2 3" xfId="484"/>
    <cellStyle name="Normal 9 2 3 2 2 3 2" xfId="908"/>
    <cellStyle name="Normal 9 2 3 2 2 4" xfId="695"/>
    <cellStyle name="Normal 9 2 3 2 3" xfId="279"/>
    <cellStyle name="Normal 9 2 3 2 3 2" xfId="534"/>
    <cellStyle name="Normal 9 2 3 2 3 2 2" xfId="951"/>
    <cellStyle name="Normal 9 2 3 2 3 3" xfId="751"/>
    <cellStyle name="Normal 9 2 3 2 4" xfId="429"/>
    <cellStyle name="Normal 9 2 3 2 4 2" xfId="859"/>
    <cellStyle name="Normal 9 2 3 2 5" xfId="637"/>
    <cellStyle name="Normal 9 2 3 3" xfId="161"/>
    <cellStyle name="Normal 9 2 3 3 2" xfId="312"/>
    <cellStyle name="Normal 9 2 3 3 2 2" xfId="563"/>
    <cellStyle name="Normal 9 2 3 3 2 2 2" xfId="979"/>
    <cellStyle name="Normal 9 2 3 3 2 3" xfId="780"/>
    <cellStyle name="Normal 9 2 3 3 3" xfId="463"/>
    <cellStyle name="Normal 9 2 3 3 3 2" xfId="887"/>
    <cellStyle name="Normal 9 2 3 3 4" xfId="674"/>
    <cellStyle name="Normal 9 2 3 4" xfId="256"/>
    <cellStyle name="Normal 9 2 3 4 2" xfId="513"/>
    <cellStyle name="Normal 9 2 3 4 2 2" xfId="930"/>
    <cellStyle name="Normal 9 2 3 4 3" xfId="730"/>
    <cellStyle name="Normal 9 2 3 5" xfId="408"/>
    <cellStyle name="Normal 9 2 3 5 2" xfId="838"/>
    <cellStyle name="Normal 9 2 3 6" xfId="616"/>
    <cellStyle name="Normal 9 2 4" xfId="103"/>
    <cellStyle name="Normal 9 2 4 2" xfId="130"/>
    <cellStyle name="Normal 9 2 4 2 2" xfId="191"/>
    <cellStyle name="Normal 9 2 4 2 2 2" xfId="341"/>
    <cellStyle name="Normal 9 2 4 2 2 2 2" xfId="592"/>
    <cellStyle name="Normal 9 2 4 2 2 2 2 2" xfId="1008"/>
    <cellStyle name="Normal 9 2 4 2 2 2 3" xfId="809"/>
    <cellStyle name="Normal 9 2 4 2 2 3" xfId="492"/>
    <cellStyle name="Normal 9 2 4 2 2 3 2" xfId="916"/>
    <cellStyle name="Normal 9 2 4 2 2 4" xfId="703"/>
    <cellStyle name="Normal 9 2 4 2 3" xfId="287"/>
    <cellStyle name="Normal 9 2 4 2 3 2" xfId="542"/>
    <cellStyle name="Normal 9 2 4 2 3 2 2" xfId="959"/>
    <cellStyle name="Normal 9 2 4 2 3 3" xfId="759"/>
    <cellStyle name="Normal 9 2 4 2 4" xfId="437"/>
    <cellStyle name="Normal 9 2 4 2 4 2" xfId="867"/>
    <cellStyle name="Normal 9 2 4 2 5" xfId="645"/>
    <cellStyle name="Normal 9 2 4 3" xfId="169"/>
    <cellStyle name="Normal 9 2 4 3 2" xfId="320"/>
    <cellStyle name="Normal 9 2 4 3 2 2" xfId="571"/>
    <cellStyle name="Normal 9 2 4 3 2 2 2" xfId="987"/>
    <cellStyle name="Normal 9 2 4 3 2 3" xfId="788"/>
    <cellStyle name="Normal 9 2 4 3 3" xfId="471"/>
    <cellStyle name="Normal 9 2 4 3 3 2" xfId="895"/>
    <cellStyle name="Normal 9 2 4 3 4" xfId="682"/>
    <cellStyle name="Normal 9 2 4 4" xfId="264"/>
    <cellStyle name="Normal 9 2 4 4 2" xfId="521"/>
    <cellStyle name="Normal 9 2 4 4 2 2" xfId="938"/>
    <cellStyle name="Normal 9 2 4 4 3" xfId="738"/>
    <cellStyle name="Normal 9 2 4 5" xfId="416"/>
    <cellStyle name="Normal 9 2 4 5 2" xfId="846"/>
    <cellStyle name="Normal 9 2 4 6" xfId="624"/>
    <cellStyle name="Normal 9 2 5" xfId="114"/>
    <cellStyle name="Normal 9 2 5 2" xfId="176"/>
    <cellStyle name="Normal 9 2 5 2 2" xfId="326"/>
    <cellStyle name="Normal 9 2 5 2 2 2" xfId="577"/>
    <cellStyle name="Normal 9 2 5 2 2 2 2" xfId="993"/>
    <cellStyle name="Normal 9 2 5 2 2 3" xfId="794"/>
    <cellStyle name="Normal 9 2 5 2 3" xfId="477"/>
    <cellStyle name="Normal 9 2 5 2 3 2" xfId="901"/>
    <cellStyle name="Normal 9 2 5 2 4" xfId="688"/>
    <cellStyle name="Normal 9 2 5 3" xfId="272"/>
    <cellStyle name="Normal 9 2 5 3 2" xfId="527"/>
    <cellStyle name="Normal 9 2 5 3 2 2" xfId="944"/>
    <cellStyle name="Normal 9 2 5 3 3" xfId="744"/>
    <cellStyle name="Normal 9 2 5 4" xfId="422"/>
    <cellStyle name="Normal 9 2 5 4 2" xfId="852"/>
    <cellStyle name="Normal 9 2 5 5" xfId="630"/>
    <cellStyle name="Normal 9 2 6" xfId="154"/>
    <cellStyle name="Normal 9 2 6 2" xfId="305"/>
    <cellStyle name="Normal 9 2 6 2 2" xfId="556"/>
    <cellStyle name="Normal 9 2 6 2 2 2" xfId="972"/>
    <cellStyle name="Normal 9 2 6 2 3" xfId="773"/>
    <cellStyle name="Normal 9 2 6 3" xfId="456"/>
    <cellStyle name="Normal 9 2 6 3 2" xfId="880"/>
    <cellStyle name="Normal 9 2 6 4" xfId="667"/>
    <cellStyle name="Normal 9 2 7" xfId="249"/>
    <cellStyle name="Normal 9 2 7 2" xfId="506"/>
    <cellStyle name="Normal 9 2 7 2 2" xfId="923"/>
    <cellStyle name="Normal 9 2 7 3" xfId="723"/>
    <cellStyle name="Normal 9 2 8" xfId="401"/>
    <cellStyle name="Normal 9 2 8 2" xfId="831"/>
    <cellStyle name="Normal 9 2 9" xfId="814"/>
    <cellStyle name="Normal 9 3" xfId="69"/>
    <cellStyle name="Normal 9 3 10" xfId="608"/>
    <cellStyle name="Normal 9 3 2" xfId="96"/>
    <cellStyle name="Normal 9 3 2 2" xfId="124"/>
    <cellStyle name="Normal 9 3 2 2 2" xfId="185"/>
    <cellStyle name="Normal 9 3 2 2 2 2" xfId="335"/>
    <cellStyle name="Normal 9 3 2 2 2 2 2" xfId="586"/>
    <cellStyle name="Normal 9 3 2 2 2 2 2 2" xfId="1002"/>
    <cellStyle name="Normal 9 3 2 2 2 2 3" xfId="803"/>
    <cellStyle name="Normal 9 3 2 2 2 3" xfId="486"/>
    <cellStyle name="Normal 9 3 2 2 2 3 2" xfId="910"/>
    <cellStyle name="Normal 9 3 2 2 2 4" xfId="697"/>
    <cellStyle name="Normal 9 3 2 2 3" xfId="281"/>
    <cellStyle name="Normal 9 3 2 2 3 2" xfId="536"/>
    <cellStyle name="Normal 9 3 2 2 3 2 2" xfId="953"/>
    <cellStyle name="Normal 9 3 2 2 3 3" xfId="753"/>
    <cellStyle name="Normal 9 3 2 2 4" xfId="431"/>
    <cellStyle name="Normal 9 3 2 2 4 2" xfId="861"/>
    <cellStyle name="Normal 9 3 2 2 5" xfId="639"/>
    <cellStyle name="Normal 9 3 2 3" xfId="199"/>
    <cellStyle name="Normal 9 3 2 3 2" xfId="293"/>
    <cellStyle name="Normal 9 3 2 3 2 2" xfId="547"/>
    <cellStyle name="Normal 9 3 2 3 2 2 2" xfId="964"/>
    <cellStyle name="Normal 9 3 2 3 2 3" xfId="764"/>
    <cellStyle name="Normal 9 3 2 3 3" xfId="442"/>
    <cellStyle name="Normal 9 3 2 3 3 2" xfId="872"/>
    <cellStyle name="Normal 9 3 2 3 4" xfId="650"/>
    <cellStyle name="Normal 9 3 2 4" xfId="163"/>
    <cellStyle name="Normal 9 3 2 4 2" xfId="314"/>
    <cellStyle name="Normal 9 3 2 4 2 2" xfId="565"/>
    <cellStyle name="Normal 9 3 2 4 2 2 2" xfId="981"/>
    <cellStyle name="Normal 9 3 2 4 2 3" xfId="782"/>
    <cellStyle name="Normal 9 3 2 4 3" xfId="465"/>
    <cellStyle name="Normal 9 3 2 4 3 2" xfId="889"/>
    <cellStyle name="Normal 9 3 2 4 4" xfId="676"/>
    <cellStyle name="Normal 9 3 2 5" xfId="258"/>
    <cellStyle name="Normal 9 3 2 5 2" xfId="515"/>
    <cellStyle name="Normal 9 3 2 5 2 2" xfId="932"/>
    <cellStyle name="Normal 9 3 2 5 3" xfId="732"/>
    <cellStyle name="Normal 9 3 2 6" xfId="410"/>
    <cellStyle name="Normal 9 3 2 6 2" xfId="840"/>
    <cellStyle name="Normal 9 3 2 7" xfId="618"/>
    <cellStyle name="Normal 9 3 3" xfId="93"/>
    <cellStyle name="Normal 9 3 3 2" xfId="121"/>
    <cellStyle name="Normal 9 3 3 2 2" xfId="182"/>
    <cellStyle name="Normal 9 3 3 2 2 2" xfId="332"/>
    <cellStyle name="Normal 9 3 3 2 2 2 2" xfId="583"/>
    <cellStyle name="Normal 9 3 3 2 2 2 2 2" xfId="999"/>
    <cellStyle name="Normal 9 3 3 2 2 2 3" xfId="800"/>
    <cellStyle name="Normal 9 3 3 2 2 3" xfId="483"/>
    <cellStyle name="Normal 9 3 3 2 2 3 2" xfId="907"/>
    <cellStyle name="Normal 9 3 3 2 2 4" xfId="694"/>
    <cellStyle name="Normal 9 3 3 2 3" xfId="278"/>
    <cellStyle name="Normal 9 3 3 2 3 2" xfId="533"/>
    <cellStyle name="Normal 9 3 3 2 3 2 2" xfId="950"/>
    <cellStyle name="Normal 9 3 3 2 3 3" xfId="750"/>
    <cellStyle name="Normal 9 3 3 2 4" xfId="428"/>
    <cellStyle name="Normal 9 3 3 2 4 2" xfId="858"/>
    <cellStyle name="Normal 9 3 3 2 5" xfId="636"/>
    <cellStyle name="Normal 9 3 3 3" xfId="160"/>
    <cellStyle name="Normal 9 3 3 3 2" xfId="311"/>
    <cellStyle name="Normal 9 3 3 3 2 2" xfId="562"/>
    <cellStyle name="Normal 9 3 3 3 2 2 2" xfId="978"/>
    <cellStyle name="Normal 9 3 3 3 2 3" xfId="779"/>
    <cellStyle name="Normal 9 3 3 3 3" xfId="462"/>
    <cellStyle name="Normal 9 3 3 3 3 2" xfId="886"/>
    <cellStyle name="Normal 9 3 3 3 4" xfId="673"/>
    <cellStyle name="Normal 9 3 3 4" xfId="255"/>
    <cellStyle name="Normal 9 3 3 4 2" xfId="512"/>
    <cellStyle name="Normal 9 3 3 4 2 2" xfId="929"/>
    <cellStyle name="Normal 9 3 3 4 3" xfId="729"/>
    <cellStyle name="Normal 9 3 3 5" xfId="407"/>
    <cellStyle name="Normal 9 3 3 5 2" xfId="837"/>
    <cellStyle name="Normal 9 3 3 6" xfId="615"/>
    <cellStyle name="Normal 9 3 4" xfId="102"/>
    <cellStyle name="Normal 9 3 4 2" xfId="129"/>
    <cellStyle name="Normal 9 3 4 2 2" xfId="190"/>
    <cellStyle name="Normal 9 3 4 2 2 2" xfId="340"/>
    <cellStyle name="Normal 9 3 4 2 2 2 2" xfId="591"/>
    <cellStyle name="Normal 9 3 4 2 2 2 2 2" xfId="1007"/>
    <cellStyle name="Normal 9 3 4 2 2 2 3" xfId="808"/>
    <cellStyle name="Normal 9 3 4 2 2 3" xfId="491"/>
    <cellStyle name="Normal 9 3 4 2 2 3 2" xfId="915"/>
    <cellStyle name="Normal 9 3 4 2 2 4" xfId="702"/>
    <cellStyle name="Normal 9 3 4 2 3" xfId="286"/>
    <cellStyle name="Normal 9 3 4 2 3 2" xfId="541"/>
    <cellStyle name="Normal 9 3 4 2 3 2 2" xfId="958"/>
    <cellStyle name="Normal 9 3 4 2 3 3" xfId="758"/>
    <cellStyle name="Normal 9 3 4 2 4" xfId="436"/>
    <cellStyle name="Normal 9 3 4 2 4 2" xfId="866"/>
    <cellStyle name="Normal 9 3 4 2 5" xfId="644"/>
    <cellStyle name="Normal 9 3 4 3" xfId="168"/>
    <cellStyle name="Normal 9 3 4 3 2" xfId="319"/>
    <cellStyle name="Normal 9 3 4 3 2 2" xfId="570"/>
    <cellStyle name="Normal 9 3 4 3 2 2 2" xfId="986"/>
    <cellStyle name="Normal 9 3 4 3 2 3" xfId="787"/>
    <cellStyle name="Normal 9 3 4 3 3" xfId="470"/>
    <cellStyle name="Normal 9 3 4 3 3 2" xfId="894"/>
    <cellStyle name="Normal 9 3 4 3 4" xfId="681"/>
    <cellStyle name="Normal 9 3 4 4" xfId="263"/>
    <cellStyle name="Normal 9 3 4 4 2" xfId="520"/>
    <cellStyle name="Normal 9 3 4 4 2 2" xfId="937"/>
    <cellStyle name="Normal 9 3 4 4 3" xfId="737"/>
    <cellStyle name="Normal 9 3 4 5" xfId="415"/>
    <cellStyle name="Normal 9 3 4 5 2" xfId="845"/>
    <cellStyle name="Normal 9 3 4 6" xfId="623"/>
    <cellStyle name="Normal 9 3 5" xfId="112"/>
    <cellStyle name="Normal 9 3 5 2" xfId="175"/>
    <cellStyle name="Normal 9 3 5 2 2" xfId="325"/>
    <cellStyle name="Normal 9 3 5 2 2 2" xfId="576"/>
    <cellStyle name="Normal 9 3 5 2 2 2 2" xfId="992"/>
    <cellStyle name="Normal 9 3 5 2 2 3" xfId="793"/>
    <cellStyle name="Normal 9 3 5 2 3" xfId="476"/>
    <cellStyle name="Normal 9 3 5 2 3 2" xfId="900"/>
    <cellStyle name="Normal 9 3 5 2 4" xfId="687"/>
    <cellStyle name="Normal 9 3 5 3" xfId="270"/>
    <cellStyle name="Normal 9 3 5 3 2" xfId="526"/>
    <cellStyle name="Normal 9 3 5 3 2 2" xfId="943"/>
    <cellStyle name="Normal 9 3 5 3 3" xfId="743"/>
    <cellStyle name="Normal 9 3 5 4" xfId="421"/>
    <cellStyle name="Normal 9 3 5 4 2" xfId="851"/>
    <cellStyle name="Normal 9 3 5 5" xfId="629"/>
    <cellStyle name="Normal 9 3 6" xfId="151"/>
    <cellStyle name="Normal 9 3 6 2" xfId="304"/>
    <cellStyle name="Normal 9 3 6 2 2" xfId="555"/>
    <cellStyle name="Normal 9 3 6 2 2 2" xfId="971"/>
    <cellStyle name="Normal 9 3 6 2 3" xfId="772"/>
    <cellStyle name="Normal 9 3 6 3" xfId="455"/>
    <cellStyle name="Normal 9 3 6 3 2" xfId="879"/>
    <cellStyle name="Normal 9 3 6 4" xfId="666"/>
    <cellStyle name="Normal 9 3 7" xfId="248"/>
    <cellStyle name="Normal 9 3 7 2" xfId="505"/>
    <cellStyle name="Normal 9 3 7 2 2" xfId="922"/>
    <cellStyle name="Normal 9 3 7 3" xfId="722"/>
    <cellStyle name="Normal 9 3 8" xfId="400"/>
    <cellStyle name="Normal 9 3 8 2" xfId="830"/>
    <cellStyle name="Normal 9 3 9" xfId="664"/>
    <cellStyle name="Normal 9 4" xfId="86"/>
    <cellStyle name="Normal 9 4 10" xfId="611"/>
    <cellStyle name="Normal 9 4 2" xfId="100"/>
    <cellStyle name="Normal 9 4 2 2" xfId="127"/>
    <cellStyle name="Normal 9 4 2 2 2" xfId="188"/>
    <cellStyle name="Normal 9 4 2 2 2 2" xfId="338"/>
    <cellStyle name="Normal 9 4 2 2 2 2 2" xfId="589"/>
    <cellStyle name="Normal 9 4 2 2 2 2 2 2" xfId="1005"/>
    <cellStyle name="Normal 9 4 2 2 2 2 3" xfId="806"/>
    <cellStyle name="Normal 9 4 2 2 2 3" xfId="489"/>
    <cellStyle name="Normal 9 4 2 2 2 3 2" xfId="913"/>
    <cellStyle name="Normal 9 4 2 2 2 4" xfId="700"/>
    <cellStyle name="Normal 9 4 2 2 3" xfId="284"/>
    <cellStyle name="Normal 9 4 2 2 3 2" xfId="539"/>
    <cellStyle name="Normal 9 4 2 2 3 2 2" xfId="956"/>
    <cellStyle name="Normal 9 4 2 2 3 3" xfId="756"/>
    <cellStyle name="Normal 9 4 2 2 4" xfId="434"/>
    <cellStyle name="Normal 9 4 2 2 4 2" xfId="864"/>
    <cellStyle name="Normal 9 4 2 2 5" xfId="642"/>
    <cellStyle name="Normal 9 4 2 3" xfId="201"/>
    <cellStyle name="Normal 9 4 2 3 2" xfId="295"/>
    <cellStyle name="Normal 9 4 2 3 2 2" xfId="549"/>
    <cellStyle name="Normal 9 4 2 3 2 2 2" xfId="966"/>
    <cellStyle name="Normal 9 4 2 3 2 3" xfId="766"/>
    <cellStyle name="Normal 9 4 2 3 3" xfId="444"/>
    <cellStyle name="Normal 9 4 2 3 3 2" xfId="874"/>
    <cellStyle name="Normal 9 4 2 3 4" xfId="652"/>
    <cellStyle name="Normal 9 4 2 4" xfId="166"/>
    <cellStyle name="Normal 9 4 2 4 2" xfId="317"/>
    <cellStyle name="Normal 9 4 2 4 2 2" xfId="568"/>
    <cellStyle name="Normal 9 4 2 4 2 2 2" xfId="984"/>
    <cellStyle name="Normal 9 4 2 4 2 3" xfId="785"/>
    <cellStyle name="Normal 9 4 2 4 3" xfId="468"/>
    <cellStyle name="Normal 9 4 2 4 3 2" xfId="892"/>
    <cellStyle name="Normal 9 4 2 4 4" xfId="679"/>
    <cellStyle name="Normal 9 4 2 5" xfId="261"/>
    <cellStyle name="Normal 9 4 2 5 2" xfId="518"/>
    <cellStyle name="Normal 9 4 2 5 2 2" xfId="935"/>
    <cellStyle name="Normal 9 4 2 5 3" xfId="735"/>
    <cellStyle name="Normal 9 4 2 6" xfId="413"/>
    <cellStyle name="Normal 9 4 2 6 2" xfId="843"/>
    <cellStyle name="Normal 9 4 2 7" xfId="621"/>
    <cellStyle name="Normal 9 4 3" xfId="92"/>
    <cellStyle name="Normal 9 4 3 2" xfId="120"/>
    <cellStyle name="Normal 9 4 3 2 2" xfId="181"/>
    <cellStyle name="Normal 9 4 3 2 2 2" xfId="331"/>
    <cellStyle name="Normal 9 4 3 2 2 2 2" xfId="582"/>
    <cellStyle name="Normal 9 4 3 2 2 2 2 2" xfId="998"/>
    <cellStyle name="Normal 9 4 3 2 2 2 3" xfId="799"/>
    <cellStyle name="Normal 9 4 3 2 2 3" xfId="482"/>
    <cellStyle name="Normal 9 4 3 2 2 3 2" xfId="906"/>
    <cellStyle name="Normal 9 4 3 2 2 4" xfId="693"/>
    <cellStyle name="Normal 9 4 3 2 3" xfId="277"/>
    <cellStyle name="Normal 9 4 3 2 3 2" xfId="532"/>
    <cellStyle name="Normal 9 4 3 2 3 2 2" xfId="949"/>
    <cellStyle name="Normal 9 4 3 2 3 3" xfId="749"/>
    <cellStyle name="Normal 9 4 3 2 4" xfId="427"/>
    <cellStyle name="Normal 9 4 3 2 4 2" xfId="857"/>
    <cellStyle name="Normal 9 4 3 2 5" xfId="635"/>
    <cellStyle name="Normal 9 4 3 3" xfId="159"/>
    <cellStyle name="Normal 9 4 3 3 2" xfId="310"/>
    <cellStyle name="Normal 9 4 3 3 2 2" xfId="561"/>
    <cellStyle name="Normal 9 4 3 3 2 2 2" xfId="977"/>
    <cellStyle name="Normal 9 4 3 3 2 3" xfId="778"/>
    <cellStyle name="Normal 9 4 3 3 3" xfId="461"/>
    <cellStyle name="Normal 9 4 3 3 3 2" xfId="885"/>
    <cellStyle name="Normal 9 4 3 3 4" xfId="672"/>
    <cellStyle name="Normal 9 4 3 4" xfId="254"/>
    <cellStyle name="Normal 9 4 3 4 2" xfId="511"/>
    <cellStyle name="Normal 9 4 3 4 2 2" xfId="928"/>
    <cellStyle name="Normal 9 4 3 4 3" xfId="728"/>
    <cellStyle name="Normal 9 4 3 5" xfId="406"/>
    <cellStyle name="Normal 9 4 3 5 2" xfId="836"/>
    <cellStyle name="Normal 9 4 3 6" xfId="614"/>
    <cellStyle name="Normal 9 4 4" xfId="105"/>
    <cellStyle name="Normal 9 4 4 2" xfId="132"/>
    <cellStyle name="Normal 9 4 4 2 2" xfId="193"/>
    <cellStyle name="Normal 9 4 4 2 2 2" xfId="343"/>
    <cellStyle name="Normal 9 4 4 2 2 2 2" xfId="594"/>
    <cellStyle name="Normal 9 4 4 2 2 2 2 2" xfId="1010"/>
    <cellStyle name="Normal 9 4 4 2 2 2 3" xfId="811"/>
    <cellStyle name="Normal 9 4 4 2 2 3" xfId="494"/>
    <cellStyle name="Normal 9 4 4 2 2 3 2" xfId="918"/>
    <cellStyle name="Normal 9 4 4 2 2 4" xfId="705"/>
    <cellStyle name="Normal 9 4 4 2 3" xfId="289"/>
    <cellStyle name="Normal 9 4 4 2 3 2" xfId="544"/>
    <cellStyle name="Normal 9 4 4 2 3 2 2" xfId="961"/>
    <cellStyle name="Normal 9 4 4 2 3 3" xfId="761"/>
    <cellStyle name="Normal 9 4 4 2 4" xfId="439"/>
    <cellStyle name="Normal 9 4 4 2 4 2" xfId="869"/>
    <cellStyle name="Normal 9 4 4 2 5" xfId="647"/>
    <cellStyle name="Normal 9 4 4 3" xfId="171"/>
    <cellStyle name="Normal 9 4 4 3 2" xfId="322"/>
    <cellStyle name="Normal 9 4 4 3 2 2" xfId="573"/>
    <cellStyle name="Normal 9 4 4 3 2 2 2" xfId="989"/>
    <cellStyle name="Normal 9 4 4 3 2 3" xfId="790"/>
    <cellStyle name="Normal 9 4 4 3 3" xfId="473"/>
    <cellStyle name="Normal 9 4 4 3 3 2" xfId="897"/>
    <cellStyle name="Normal 9 4 4 3 4" xfId="684"/>
    <cellStyle name="Normal 9 4 4 4" xfId="266"/>
    <cellStyle name="Normal 9 4 4 4 2" xfId="523"/>
    <cellStyle name="Normal 9 4 4 4 2 2" xfId="940"/>
    <cellStyle name="Normal 9 4 4 4 3" xfId="740"/>
    <cellStyle name="Normal 9 4 4 5" xfId="418"/>
    <cellStyle name="Normal 9 4 4 5 2" xfId="848"/>
    <cellStyle name="Normal 9 4 4 6" xfId="626"/>
    <cellStyle name="Normal 9 4 5" xfId="116"/>
    <cellStyle name="Normal 9 4 5 2" xfId="178"/>
    <cellStyle name="Normal 9 4 5 2 2" xfId="328"/>
    <cellStyle name="Normal 9 4 5 2 2 2" xfId="579"/>
    <cellStyle name="Normal 9 4 5 2 2 2 2" xfId="995"/>
    <cellStyle name="Normal 9 4 5 2 2 3" xfId="796"/>
    <cellStyle name="Normal 9 4 5 2 3" xfId="479"/>
    <cellStyle name="Normal 9 4 5 2 3 2" xfId="903"/>
    <cellStyle name="Normal 9 4 5 2 4" xfId="690"/>
    <cellStyle name="Normal 9 4 5 3" xfId="274"/>
    <cellStyle name="Normal 9 4 5 3 2" xfId="529"/>
    <cellStyle name="Normal 9 4 5 3 2 2" xfId="946"/>
    <cellStyle name="Normal 9 4 5 3 3" xfId="746"/>
    <cellStyle name="Normal 9 4 5 4" xfId="424"/>
    <cellStyle name="Normal 9 4 5 4 2" xfId="854"/>
    <cellStyle name="Normal 9 4 5 5" xfId="632"/>
    <cellStyle name="Normal 9 4 6" xfId="156"/>
    <cellStyle name="Normal 9 4 6 2" xfId="307"/>
    <cellStyle name="Normal 9 4 6 2 2" xfId="558"/>
    <cellStyle name="Normal 9 4 6 2 2 2" xfId="974"/>
    <cellStyle name="Normal 9 4 6 2 3" xfId="775"/>
    <cellStyle name="Normal 9 4 6 3" xfId="458"/>
    <cellStyle name="Normal 9 4 6 3 2" xfId="882"/>
    <cellStyle name="Normal 9 4 6 4" xfId="669"/>
    <cellStyle name="Normal 9 4 7" xfId="251"/>
    <cellStyle name="Normal 9 4 7 2" xfId="508"/>
    <cellStyle name="Normal 9 4 7 2 2" xfId="925"/>
    <cellStyle name="Normal 9 4 7 3" xfId="725"/>
    <cellStyle name="Normal 9 4 8" xfId="403"/>
    <cellStyle name="Normal 9 4 8 2" xfId="833"/>
    <cellStyle name="Normal 9 4 9" xfId="713"/>
    <cellStyle name="Normal 9 5" xfId="95"/>
    <cellStyle name="Normal 9 5 2" xfId="123"/>
    <cellStyle name="Normal 9 5 2 2" xfId="184"/>
    <cellStyle name="Normal 9 5 2 2 2" xfId="334"/>
    <cellStyle name="Normal 9 5 2 2 2 2" xfId="585"/>
    <cellStyle name="Normal 9 5 2 2 2 2 2" xfId="1001"/>
    <cellStyle name="Normal 9 5 2 2 2 3" xfId="802"/>
    <cellStyle name="Normal 9 5 2 2 3" xfId="485"/>
    <cellStyle name="Normal 9 5 2 2 3 2" xfId="909"/>
    <cellStyle name="Normal 9 5 2 2 4" xfId="696"/>
    <cellStyle name="Normal 9 5 2 3" xfId="280"/>
    <cellStyle name="Normal 9 5 2 3 2" xfId="535"/>
    <cellStyle name="Normal 9 5 2 3 2 2" xfId="952"/>
    <cellStyle name="Normal 9 5 2 3 3" xfId="752"/>
    <cellStyle name="Normal 9 5 2 4" xfId="430"/>
    <cellStyle name="Normal 9 5 2 4 2" xfId="860"/>
    <cellStyle name="Normal 9 5 2 5" xfId="638"/>
    <cellStyle name="Normal 9 5 3" xfId="198"/>
    <cellStyle name="Normal 9 5 3 2" xfId="292"/>
    <cellStyle name="Normal 9 5 3 2 2" xfId="546"/>
    <cellStyle name="Normal 9 5 3 2 2 2" xfId="963"/>
    <cellStyle name="Normal 9 5 3 2 3" xfId="763"/>
    <cellStyle name="Normal 9 5 3 3" xfId="441"/>
    <cellStyle name="Normal 9 5 3 3 2" xfId="871"/>
    <cellStyle name="Normal 9 5 3 4" xfId="649"/>
    <cellStyle name="Normal 9 5 4" xfId="162"/>
    <cellStyle name="Normal 9 5 4 2" xfId="313"/>
    <cellStyle name="Normal 9 5 4 2 2" xfId="564"/>
    <cellStyle name="Normal 9 5 4 2 2 2" xfId="980"/>
    <cellStyle name="Normal 9 5 4 2 3" xfId="781"/>
    <cellStyle name="Normal 9 5 4 3" xfId="464"/>
    <cellStyle name="Normal 9 5 4 3 2" xfId="888"/>
    <cellStyle name="Normal 9 5 4 4" xfId="675"/>
    <cellStyle name="Normal 9 5 5" xfId="257"/>
    <cellStyle name="Normal 9 5 5 2" xfId="514"/>
    <cellStyle name="Normal 9 5 5 2 2" xfId="931"/>
    <cellStyle name="Normal 9 5 5 3" xfId="731"/>
    <cellStyle name="Normal 9 5 6" xfId="409"/>
    <cellStyle name="Normal 9 5 6 2" xfId="839"/>
    <cellStyle name="Normal 9 5 7" xfId="813"/>
    <cellStyle name="Normal 9 5 8" xfId="617"/>
    <cellStyle name="Normal 9 6" xfId="91"/>
    <cellStyle name="Normal 9 6 2" xfId="119"/>
    <cellStyle name="Normal 9 6 2 2" xfId="180"/>
    <cellStyle name="Normal 9 6 2 2 2" xfId="330"/>
    <cellStyle name="Normal 9 6 2 2 2 2" xfId="581"/>
    <cellStyle name="Normal 9 6 2 2 2 2 2" xfId="997"/>
    <cellStyle name="Normal 9 6 2 2 2 3" xfId="798"/>
    <cellStyle name="Normal 9 6 2 2 3" xfId="481"/>
    <cellStyle name="Normal 9 6 2 2 3 2" xfId="905"/>
    <cellStyle name="Normal 9 6 2 2 4" xfId="692"/>
    <cellStyle name="Normal 9 6 2 3" xfId="276"/>
    <cellStyle name="Normal 9 6 2 3 2" xfId="531"/>
    <cellStyle name="Normal 9 6 2 3 2 2" xfId="948"/>
    <cellStyle name="Normal 9 6 2 3 3" xfId="748"/>
    <cellStyle name="Normal 9 6 2 4" xfId="426"/>
    <cellStyle name="Normal 9 6 2 4 2" xfId="856"/>
    <cellStyle name="Normal 9 6 2 5" xfId="634"/>
    <cellStyle name="Normal 9 6 3" xfId="158"/>
    <cellStyle name="Normal 9 6 3 2" xfId="309"/>
    <cellStyle name="Normal 9 6 3 2 2" xfId="560"/>
    <cellStyle name="Normal 9 6 3 2 2 2" xfId="976"/>
    <cellStyle name="Normal 9 6 3 2 3" xfId="777"/>
    <cellStyle name="Normal 9 6 3 3" xfId="460"/>
    <cellStyle name="Normal 9 6 3 3 2" xfId="884"/>
    <cellStyle name="Normal 9 6 3 4" xfId="671"/>
    <cellStyle name="Normal 9 6 4" xfId="253"/>
    <cellStyle name="Normal 9 6 4 2" xfId="510"/>
    <cellStyle name="Normal 9 6 4 2 2" xfId="927"/>
    <cellStyle name="Normal 9 6 4 3" xfId="727"/>
    <cellStyle name="Normal 9 6 5" xfId="405"/>
    <cellStyle name="Normal 9 6 5 2" xfId="835"/>
    <cellStyle name="Normal 9 6 6" xfId="613"/>
    <cellStyle name="Normal 9 7" xfId="101"/>
    <cellStyle name="Normal 9 7 2" xfId="128"/>
    <cellStyle name="Normal 9 7 2 2" xfId="189"/>
    <cellStyle name="Normal 9 7 2 2 2" xfId="339"/>
    <cellStyle name="Normal 9 7 2 2 2 2" xfId="590"/>
    <cellStyle name="Normal 9 7 2 2 2 2 2" xfId="1006"/>
    <cellStyle name="Normal 9 7 2 2 2 3" xfId="807"/>
    <cellStyle name="Normal 9 7 2 2 3" xfId="490"/>
    <cellStyle name="Normal 9 7 2 2 3 2" xfId="914"/>
    <cellStyle name="Normal 9 7 2 2 4" xfId="701"/>
    <cellStyle name="Normal 9 7 2 3" xfId="285"/>
    <cellStyle name="Normal 9 7 2 3 2" xfId="540"/>
    <cellStyle name="Normal 9 7 2 3 2 2" xfId="957"/>
    <cellStyle name="Normal 9 7 2 3 3" xfId="757"/>
    <cellStyle name="Normal 9 7 2 4" xfId="435"/>
    <cellStyle name="Normal 9 7 2 4 2" xfId="865"/>
    <cellStyle name="Normal 9 7 2 5" xfId="643"/>
    <cellStyle name="Normal 9 7 3" xfId="167"/>
    <cellStyle name="Normal 9 7 3 2" xfId="318"/>
    <cellStyle name="Normal 9 7 3 2 2" xfId="569"/>
    <cellStyle name="Normal 9 7 3 2 2 2" xfId="985"/>
    <cellStyle name="Normal 9 7 3 2 3" xfId="786"/>
    <cellStyle name="Normal 9 7 3 3" xfId="469"/>
    <cellStyle name="Normal 9 7 3 3 2" xfId="893"/>
    <cellStyle name="Normal 9 7 3 4" xfId="680"/>
    <cellStyle name="Normal 9 7 4" xfId="262"/>
    <cellStyle name="Normal 9 7 4 2" xfId="519"/>
    <cellStyle name="Normal 9 7 4 2 2" xfId="936"/>
    <cellStyle name="Normal 9 7 4 3" xfId="736"/>
    <cellStyle name="Normal 9 7 5" xfId="414"/>
    <cellStyle name="Normal 9 7 5 2" xfId="844"/>
    <cellStyle name="Normal 9 7 6" xfId="622"/>
    <cellStyle name="Normal 9 8" xfId="111"/>
    <cellStyle name="Normal 9 8 2" xfId="174"/>
    <cellStyle name="Normal 9 8 2 2" xfId="324"/>
    <cellStyle name="Normal 9 8 2 2 2" xfId="575"/>
    <cellStyle name="Normal 9 8 2 2 2 2" xfId="991"/>
    <cellStyle name="Normal 9 8 2 2 3" xfId="792"/>
    <cellStyle name="Normal 9 8 2 3" xfId="475"/>
    <cellStyle name="Normal 9 8 2 3 2" xfId="899"/>
    <cellStyle name="Normal 9 8 2 4" xfId="686"/>
    <cellStyle name="Normal 9 8 3" xfId="269"/>
    <cellStyle name="Normal 9 8 3 2" xfId="525"/>
    <cellStyle name="Normal 9 8 3 2 2" xfId="942"/>
    <cellStyle name="Normal 9 8 3 3" xfId="742"/>
    <cellStyle name="Normal 9 8 4" xfId="420"/>
    <cellStyle name="Normal 9 8 4 2" xfId="850"/>
    <cellStyle name="Normal 9 8 5" xfId="628"/>
    <cellStyle name="Normal 9 9" xfId="150"/>
    <cellStyle name="Normal 9 9 2" xfId="303"/>
    <cellStyle name="Normal 9 9 2 2" xfId="554"/>
    <cellStyle name="Normal 9 9 2 2 2" xfId="970"/>
    <cellStyle name="Normal 9 9 2 3" xfId="771"/>
    <cellStyle name="Normal 9 9 3" xfId="454"/>
    <cellStyle name="Normal 9 9 3 2" xfId="878"/>
    <cellStyle name="Normal 9 9 4" xfId="665"/>
    <cellStyle name="Normal_Enterprise" xfId="60"/>
    <cellStyle name="Normal_Hosted" xfId="61"/>
    <cellStyle name="Normal_Media" xfId="62"/>
    <cellStyle name="Normal_MigrationList" xfId="20"/>
    <cellStyle name="Normal_PL" xfId="207"/>
    <cellStyle name="Normal_PL_1" xfId="237"/>
    <cellStyle name="Normal_PL_1 2" xfId="1030"/>
    <cellStyle name="Normal_ProductList" xfId="56"/>
    <cellStyle name="Normal_ProductList_ProductList" xfId="49"/>
    <cellStyle name="Normal_SaleListSMB+Enterprise" xfId="21"/>
    <cellStyle name="Normal_SaleListSMB+Enterprise_2 2" xfId="82"/>
    <cellStyle name="Normal_SaleListSMB+Enterprise_3 2" xfId="133"/>
    <cellStyle name="Normal_Sheet1" xfId="57"/>
    <cellStyle name="Normal_Sheet1_ProductList" xfId="48"/>
    <cellStyle name="Normal_Sheet5" xfId="299"/>
    <cellStyle name="Normal_Sheet5 2" xfId="446"/>
    <cellStyle name="Normal_Sheet5 3" xfId="1031"/>
    <cellStyle name="Normal_Sheet7" xfId="300"/>
    <cellStyle name="Percent 10" xfId="1015"/>
    <cellStyle name="Percent 11" xfId="606"/>
    <cellStyle name="Percent 2" xfId="54"/>
    <cellStyle name="Percent 3" xfId="73"/>
    <cellStyle name="Percent 4" xfId="90"/>
    <cellStyle name="Percent 4 2" xfId="712"/>
    <cellStyle name="Percent 4 3" xfId="825"/>
    <cellStyle name="Percent 5" xfId="110"/>
    <cellStyle name="Percent 6" xfId="143"/>
    <cellStyle name="Percent 7" xfId="138"/>
    <cellStyle name="Percent 7 2" xfId="302"/>
    <cellStyle name="Percent 7 2 2" xfId="553"/>
    <cellStyle name="Percent 7 2 2 2" xfId="969"/>
    <cellStyle name="Percent 7 2 3" xfId="770"/>
    <cellStyle name="Percent 7 3" xfId="453"/>
    <cellStyle name="Percent 7 3 2" xfId="877"/>
    <cellStyle name="Percent 7 4" xfId="663"/>
    <cellStyle name="Percent 8" xfId="242"/>
    <cellStyle name="Percent 8 2" xfId="503"/>
    <cellStyle name="Percent 8 2 2" xfId="920"/>
    <cellStyle name="Percent 8 3" xfId="720"/>
    <cellStyle name="Percent 9" xfId="398"/>
    <cellStyle name="Percent 9 2" xfId="828"/>
    <cellStyle name="Акцент1" xfId="22"/>
    <cellStyle name="Акцент2" xfId="23"/>
    <cellStyle name="Акцент3" xfId="24"/>
    <cellStyle name="Акцент4" xfId="25"/>
    <cellStyle name="Акцент5" xfId="26"/>
    <cellStyle name="Акцент6" xfId="27"/>
    <cellStyle name="Ввод " xfId="28"/>
    <cellStyle name="Ввод  2" xfId="74"/>
    <cellStyle name="Ввод  2 2" xfId="220"/>
    <cellStyle name="Ввод  2 2 2" xfId="374"/>
    <cellStyle name="Ввод  2 2 2 2" xfId="390"/>
    <cellStyle name="Ввод  2 2 2 2 2" xfId="496"/>
    <cellStyle name="Ввод  2 3" xfId="347"/>
    <cellStyle name="Ввод  2 3 2" xfId="380"/>
    <cellStyle name="Ввод  2 3 2 2" xfId="448"/>
    <cellStyle name="Ввод  2 4" xfId="1014"/>
    <cellStyle name="Ввод  3" xfId="63"/>
    <cellStyle name="Ввод  3 2" xfId="233"/>
    <cellStyle name="Ввод  3 2 2" xfId="371"/>
    <cellStyle name="Ввод  3 2 2 2" xfId="387"/>
    <cellStyle name="Ввод  3 2 2 2 2" xfId="451"/>
    <cellStyle name="Ввод  3 3" xfId="247"/>
    <cellStyle name="Ввод  3 3 2" xfId="377"/>
    <cellStyle name="Ввод  3 3 2 2" xfId="495"/>
    <cellStyle name="Ввод  3 4" xfId="1019"/>
    <cellStyle name="Ввод  4" xfId="658"/>
    <cellStyle name="Ввод  4 2" xfId="706"/>
    <cellStyle name="Ввод  5" xfId="657"/>
    <cellStyle name="Вывод" xfId="29"/>
    <cellStyle name="Вывод 2" xfId="75"/>
    <cellStyle name="Вывод 2 2" xfId="227"/>
    <cellStyle name="Вывод 2 2 2" xfId="362"/>
    <cellStyle name="Вывод 2 2 2 2" xfId="384"/>
    <cellStyle name="Вывод 2 2 2 2 2" xfId="1035"/>
    <cellStyle name="Вывод 2 3" xfId="375"/>
    <cellStyle name="Вывод 2 3 2" xfId="391"/>
    <cellStyle name="Вывод 2 3 2 2" xfId="1039"/>
    <cellStyle name="Вывод 2 4" xfId="1020"/>
    <cellStyle name="Вывод 3" xfId="64"/>
    <cellStyle name="Вывод 3 2" xfId="208"/>
    <cellStyle name="Вывод 3 2 2" xfId="366"/>
    <cellStyle name="Вывод 3 2 2 2" xfId="385"/>
    <cellStyle name="Вывод 3 2 2 2 2" xfId="1036"/>
    <cellStyle name="Вывод 3 3" xfId="370"/>
    <cellStyle name="Вывод 3 3 2" xfId="386"/>
    <cellStyle name="Вывод 3 3 2 2" xfId="1037"/>
    <cellStyle name="Вывод 3 4" xfId="717"/>
    <cellStyle name="Вывод 4" xfId="824"/>
    <cellStyle name="Вывод 4 2" xfId="1025"/>
    <cellStyle name="Вывод 5" xfId="819"/>
    <cellStyle name="Вычисление" xfId="30"/>
    <cellStyle name="Вычисление 2" xfId="76"/>
    <cellStyle name="Вычисление 2 2" xfId="146"/>
    <cellStyle name="Вычисление 2 2 2" xfId="354"/>
    <cellStyle name="Вычисление 2 2 2 2" xfId="382"/>
    <cellStyle name="Вычисление 2 2 2 2 2" xfId="601"/>
    <cellStyle name="Вычисление 2 3" xfId="372"/>
    <cellStyle name="Вычисление 2 3 2" xfId="388"/>
    <cellStyle name="Вычисление 2 3 2 2" xfId="497"/>
    <cellStyle name="Вычисление 2 4" xfId="826"/>
    <cellStyle name="Вычисление 3" xfId="65"/>
    <cellStyle name="Вычисление 3 2" xfId="238"/>
    <cellStyle name="Вычисление 3 2 2" xfId="351"/>
    <cellStyle name="Вычисление 3 2 2 2" xfId="381"/>
    <cellStyle name="Вычисление 3 2 2 2 2" xfId="499"/>
    <cellStyle name="Вычисление 3 3" xfId="245"/>
    <cellStyle name="Вычисление 3 3 2" xfId="298"/>
    <cellStyle name="Вычисление 3 3 2 2" xfId="600"/>
    <cellStyle name="Вычисление 3 4" xfId="660"/>
    <cellStyle name="Вычисление 4" xfId="1016"/>
    <cellStyle name="Вычисление 4 2" xfId="1028"/>
    <cellStyle name="Вычисление 5" xfId="715"/>
    <cellStyle name="Гиперссылка" xfId="19" builtinId="8"/>
    <cellStyle name="Гиперссылка 2" xfId="1042"/>
    <cellStyle name="Заголовок 1" xfId="31"/>
    <cellStyle name="Заголовок 2" xfId="32"/>
    <cellStyle name="Заголовок 3" xfId="33"/>
    <cellStyle name="Заголовок 4" xfId="34"/>
    <cellStyle name="Итог" xfId="35"/>
    <cellStyle name="Итог 2" xfId="77"/>
    <cellStyle name="Итог 2 2" xfId="148"/>
    <cellStyle name="Итог 2 2 2" xfId="373"/>
    <cellStyle name="Итог 2 2 2 2" xfId="389"/>
    <cellStyle name="Итог 2 2 2 2 2" xfId="1038"/>
    <cellStyle name="Итог 2 3" xfId="358"/>
    <cellStyle name="Итог 2 3 2" xfId="383"/>
    <cellStyle name="Итог 2 3 2 2" xfId="1034"/>
    <cellStyle name="Итог 2 4" xfId="656"/>
    <cellStyle name="Итог 3" xfId="66"/>
    <cellStyle name="Итог 3 2" xfId="230"/>
    <cellStyle name="Итог 3 2 2" xfId="244"/>
    <cellStyle name="Итог 3 2 2 2" xfId="378"/>
    <cellStyle name="Итог 3 2 2 2 2" xfId="1032"/>
    <cellStyle name="Итог 3 3" xfId="271"/>
    <cellStyle name="Итог 3 3 2" xfId="379"/>
    <cellStyle name="Итог 3 3 2 2" xfId="1033"/>
    <cellStyle name="Итог 3 4" xfId="1011"/>
    <cellStyle name="Итог 4" xfId="711"/>
    <cellStyle name="Итог 4 2" xfId="1022"/>
    <cellStyle name="Итог 5" xfId="1017"/>
    <cellStyle name="Контрольная ячейка" xfId="36"/>
    <cellStyle name="Название" xfId="37"/>
    <cellStyle name="Нейтральный" xfId="38"/>
    <cellStyle name="Обычный" xfId="0" builtinId="0"/>
    <cellStyle name="Обычный 2" xfId="1041"/>
    <cellStyle name="Обычный_KasperskyPriceListEngTotal" xfId="39"/>
    <cellStyle name="Обычный_Licence" xfId="40"/>
    <cellStyle name="Обычный_pl_LO_ENT_current_1 2" xfId="55"/>
    <cellStyle name="Обычный_SaleListHome+SOHO" xfId="1044"/>
    <cellStyle name="Обычный_SaleListSMB+Enterprise" xfId="1045"/>
    <cellStyle name="Обычный_SaleListSMB+Enterprise_1" xfId="1046"/>
    <cellStyle name="Обычный_Лист1" xfId="1040"/>
    <cellStyle name="Плохой" xfId="41"/>
    <cellStyle name="Пояснение" xfId="42"/>
    <cellStyle name="Примечание" xfId="43"/>
    <cellStyle name="Примечание 2" xfId="78"/>
    <cellStyle name="Примечание 2 2" xfId="240"/>
    <cellStyle name="Примечание 2 2 2" xfId="596"/>
    <cellStyle name="Примечание 2 3" xfId="501"/>
    <cellStyle name="Примечание 2 4" xfId="710"/>
    <cellStyle name="Примечание 3" xfId="67"/>
    <cellStyle name="Примечание 3 2" xfId="210"/>
    <cellStyle name="Примечание 3 2 2" xfId="500"/>
    <cellStyle name="Примечание 3 3" xfId="450"/>
    <cellStyle name="Примечание 3 4" xfId="1018"/>
    <cellStyle name="Примечание 4" xfId="213"/>
    <cellStyle name="Примечание 4 2" xfId="447"/>
    <cellStyle name="Примечание 4 3" xfId="716"/>
    <cellStyle name="Примечание 5" xfId="498"/>
    <cellStyle name="Примечание 6" xfId="821"/>
    <cellStyle name="Связанная ячейка" xfId="44"/>
    <cellStyle name="Текст предупреждения" xfId="45"/>
    <cellStyle name="Хороший" xfId="46"/>
  </cellStyles>
  <dxfs count="926">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fill>
        <patternFill patternType="solid">
          <fgColor indexed="17"/>
          <bgColor indexed="64"/>
        </patternFill>
      </fill>
    </dxf>
    <dxf>
      <font>
        <sz val="8"/>
        <name val="Arial Narrow"/>
        <scheme val="none"/>
      </font>
      <numFmt numFmtId="4" formatCode="#,##0.00"/>
    </dxf>
    <dxf>
      <font>
        <sz val="8"/>
        <name val="Arial Narrow"/>
        <scheme val="none"/>
      </font>
      <numFmt numFmtId="4" formatCode="#,##0.00"/>
    </dxf>
    <dxf>
      <font>
        <sz val="8"/>
        <name val="Arial Narrow"/>
        <scheme val="none"/>
      </font>
      <numFmt numFmtId="1" formatCode="0"/>
      <fill>
        <patternFill patternType="solid">
          <fgColor indexed="17"/>
          <bgColor indexed="64"/>
        </patternFill>
      </fill>
    </dxf>
    <dxf>
      <font>
        <sz val="8"/>
        <name val="Arial Narrow"/>
        <scheme val="none"/>
      </font>
      <numFmt numFmtId="1" formatCode="0"/>
      <fill>
        <patternFill patternType="solid">
          <fgColor indexed="17"/>
          <bgColor indexed="64"/>
        </patternFill>
      </fill>
    </dxf>
    <dxf>
      <font>
        <sz val="8"/>
        <name val="Arial Narrow"/>
        <scheme val="none"/>
      </font>
      <numFmt numFmtId="4" formatCode="#,##0.00"/>
      <alignment horizontal="left" vertical="center" readingOrder="0"/>
    </dxf>
    <dxf>
      <font>
        <sz val="8"/>
        <name val="Arial Narrow"/>
        <scheme val="none"/>
      </font>
      <numFmt numFmtId="4" formatCode="#,##0.00"/>
      <alignment horizontal="left" vertical="center" readingOrder="0"/>
    </dxf>
    <dxf>
      <alignment textRotation="0" readingOrder="0"/>
    </dxf>
    <dxf>
      <alignment textRotation="0" readingOrder="0"/>
    </dxf>
    <dxf>
      <fill>
        <patternFill patternType="solid">
          <bgColor indexed="17"/>
        </patternFill>
      </fill>
    </dxf>
    <dxf>
      <font>
        <color auto="1"/>
      </font>
      <fill>
        <patternFill patternType="none">
          <bgColor indexed="65"/>
        </patternFill>
      </fill>
      <border>
        <top/>
        <bottom/>
      </border>
    </dxf>
    <dxf>
      <font>
        <color auto="1"/>
      </font>
      <fill>
        <patternFill patternType="none">
          <bgColor indexed="65"/>
        </patternFill>
      </fill>
      <border>
        <top/>
        <bottom/>
      </border>
    </dxf>
    <dxf>
      <fill>
        <patternFill patternType="none">
          <bgColor indexed="65"/>
        </patternFill>
      </fill>
      <border>
        <top/>
        <bottom/>
      </border>
    </dxf>
    <dxf>
      <font>
        <sz val="8"/>
        <name val="Arial Narrow"/>
        <scheme val="none"/>
      </font>
      <numFmt numFmtId="4" formatCode="#,##0.00"/>
      <fill>
        <patternFill patternType="solid">
          <fgColor indexed="22"/>
          <bgColor indexed="64"/>
        </patternFill>
      </fill>
    </dxf>
    <dxf>
      <fill>
        <patternFill patternType="solid">
          <bgColor indexed="22"/>
        </patternFill>
      </fill>
      <border>
        <left/>
        <right/>
        <top style="thin">
          <color indexed="17"/>
        </top>
        <bottom style="thin">
          <color indexed="17"/>
        </bottom>
      </border>
    </dxf>
    <dxf>
      <fill>
        <patternFill patternType="none">
          <bgColor indexed="65"/>
        </patternFill>
      </fill>
      <border>
        <left/>
        <bottom/>
      </border>
    </dxf>
    <dxf>
      <numFmt numFmtId="1" formatCode="0"/>
    </dxf>
    <dxf>
      <numFmt numFmtId="4" formatCode="#,##0.00"/>
    </dxf>
    <dxf>
      <font>
        <sz val="8"/>
        <color indexed="17"/>
        <name val="Arial Narrow"/>
        <scheme val="none"/>
      </font>
      <fill>
        <patternFill patternType="solid">
          <fgColor indexed="17"/>
          <bgColor indexed="64"/>
        </patternFill>
      </fill>
    </dxf>
    <dxf>
      <font>
        <name val="Arial Narrow"/>
        <scheme val="none"/>
      </font>
    </dxf>
    <dxf>
      <font>
        <sz val="8"/>
      </font>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auto="1"/>
      </font>
      <fill>
        <patternFill>
          <bgColor indexed="42"/>
        </patternFill>
      </fill>
      <border>
        <left/>
        <right/>
        <top style="hair">
          <color indexed="17"/>
        </top>
        <bottom/>
      </border>
    </dxf>
    <dxf>
      <fill>
        <patternFill patternType="none">
          <bgColor auto="1"/>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auto="1"/>
      </font>
      <fill>
        <patternFill>
          <bgColor indexed="42"/>
        </patternFill>
      </fill>
      <border>
        <left/>
        <right/>
        <top style="hair">
          <color indexed="17"/>
        </top>
        <bottom/>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ill>
        <patternFill patternType="none">
          <bgColor auto="1"/>
        </patternFill>
      </fill>
      <border>
        <left/>
        <right/>
        <top/>
        <bottom/>
      </border>
    </dxf>
    <dxf>
      <font>
        <condense val="0"/>
        <extend val="0"/>
        <color auto="1"/>
      </font>
      <fill>
        <patternFill patternType="solid">
          <bgColor indexed="22"/>
        </patternFill>
      </fill>
      <border>
        <left/>
        <right/>
        <top style="hair">
          <color indexed="17"/>
        </top>
        <bottom/>
      </border>
    </dxf>
    <dxf>
      <fill>
        <patternFill patternType="solid">
          <fgColor indexed="64"/>
          <bgColor rgb="FF006E56"/>
        </patternFill>
      </fill>
    </dxf>
    <dxf>
      <fill>
        <patternFill patternType="solid">
          <fgColor indexed="64"/>
          <bgColor rgb="FF006E56"/>
        </patternFill>
      </fill>
    </dxf>
    <dxf>
      <numFmt numFmtId="0" formatCode="General"/>
      <fill>
        <patternFill patternType="solid">
          <fgColor indexed="64"/>
          <bgColor rgb="FF006E56"/>
        </patternFill>
      </fill>
      <alignment horizontal="center" vertical="center" readingOrder="0"/>
    </dxf>
    <dxf>
      <fill>
        <patternFill patternType="solid">
          <fgColor indexed="64"/>
          <bgColor rgb="FF006E56"/>
        </patternFill>
      </fill>
    </dxf>
    <dxf>
      <fill>
        <patternFill patternType="solid">
          <fgColor indexed="64"/>
          <bgColor rgb="FF006E56"/>
        </patternFill>
      </fill>
    </dxf>
    <dxf>
      <font>
        <sz val="8"/>
        <name val="Arial Narrow"/>
        <scheme val="none"/>
      </font>
      <alignment vertical="center" readingOrder="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1" formatCode="0"/>
      <alignment horizontal="center" readingOrder="0"/>
    </dxf>
    <dxf>
      <fill>
        <patternFill patternType="solid">
          <bgColor indexed="17"/>
        </patternFill>
      </fill>
    </dxf>
    <dxf>
      <alignment textRotation="90" readingOrder="0"/>
    </dxf>
    <dxf>
      <font>
        <color auto="1"/>
      </font>
      <fill>
        <patternFill patternType="none">
          <bgColor indexed="65"/>
        </patternFill>
      </fill>
      <border>
        <top/>
        <bottom/>
      </border>
    </dxf>
    <dxf>
      <font>
        <color auto="1"/>
      </font>
      <fill>
        <patternFill patternType="none">
          <bgColor indexed="65"/>
        </patternFill>
      </fill>
      <border>
        <top/>
        <bottom/>
      </border>
    </dxf>
    <dxf>
      <font>
        <color auto="1"/>
      </font>
      <fill>
        <patternFill patternType="none">
          <bgColor indexed="65"/>
        </patternFill>
      </fill>
      <border>
        <top/>
        <bottom/>
      </border>
    </dxf>
    <dxf>
      <font>
        <color auto="1"/>
      </font>
      <fill>
        <patternFill patternType="none">
          <bgColor indexed="65"/>
        </patternFill>
      </fill>
      <border>
        <top/>
        <bottom/>
      </border>
    </dxf>
    <dxf>
      <font>
        <color auto="1"/>
      </font>
      <fill>
        <patternFill patternType="none">
          <bgColor indexed="65"/>
        </patternFill>
      </fill>
      <border>
        <top/>
        <bottom/>
      </border>
    </dxf>
    <dxf>
      <font>
        <color auto="1"/>
      </font>
      <fill>
        <patternFill patternType="none">
          <bgColor indexed="65"/>
        </patternFill>
      </fill>
      <border>
        <top/>
        <bottom/>
      </border>
    </dxf>
    <dxf>
      <fill>
        <patternFill patternType="none">
          <bgColor indexed="65"/>
        </patternFill>
      </fill>
      <border>
        <top/>
        <bottom/>
      </border>
    </dxf>
    <dxf>
      <font>
        <sz val="8"/>
        <name val="Arial Narrow"/>
        <scheme val="none"/>
      </font>
      <numFmt numFmtId="4" formatCode="#,##0.00"/>
      <fill>
        <patternFill patternType="solid">
          <fgColor indexed="22"/>
          <bgColor indexed="64"/>
        </patternFill>
      </fill>
    </dxf>
    <dxf>
      <font>
        <sz val="8"/>
        <name val="Arial Narrow"/>
        <scheme val="none"/>
      </font>
      <numFmt numFmtId="4" formatCode="#,##0.00"/>
    </dxf>
    <dxf>
      <font>
        <sz val="8"/>
        <name val="Arial Narrow"/>
        <scheme val="none"/>
      </font>
      <numFmt numFmtId="4" formatCode="#,##0.00"/>
    </dxf>
    <dxf>
      <fill>
        <patternFill patternType="solid">
          <bgColor indexed="22"/>
        </patternFill>
      </fill>
      <border>
        <left/>
        <right/>
        <top style="thin">
          <color indexed="17"/>
        </top>
        <bottom style="thin">
          <color indexed="17"/>
        </bottom>
      </border>
    </dxf>
    <dxf>
      <font>
        <color auto="1"/>
      </font>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border>
        <left/>
        <right/>
        <top/>
        <bottom/>
      </border>
    </dxf>
    <dxf>
      <font>
        <sz val="8"/>
        <color indexed="9"/>
        <name val="Arial Narrow"/>
        <scheme val="none"/>
      </font>
      <numFmt numFmtId="4" formatCode="#,##0.00"/>
      <fill>
        <patternFill patternType="solid">
          <fgColor indexed="17"/>
          <bgColor indexed="64"/>
        </patternFill>
      </fill>
    </dxf>
    <dxf>
      <numFmt numFmtId="1" formatCode="0"/>
    </dxf>
    <dxf>
      <numFmt numFmtId="1" formatCode="0"/>
    </dxf>
    <dxf>
      <numFmt numFmtId="1" formatCode="0"/>
    </dxf>
    <dxf>
      <border>
        <bottom style="thin">
          <color indexed="64"/>
        </bottom>
      </border>
    </dxf>
    <dxf>
      <numFmt numFmtId="4" formatCode="#,##0.00"/>
    </dxf>
    <dxf>
      <font>
        <sz val="8"/>
        <color indexed="17"/>
        <name val="Arial Narrow"/>
        <scheme val="none"/>
      </font>
      <fill>
        <patternFill patternType="solid">
          <fgColor indexed="17"/>
          <bgColor indexed="64"/>
        </patternFill>
      </fill>
    </dxf>
    <dxf>
      <font>
        <color indexed="9"/>
      </font>
    </dxf>
    <dxf>
      <fill>
        <patternFill patternType="solid">
          <bgColor indexed="17"/>
        </patternFill>
      </fill>
    </dxf>
    <dxf>
      <font>
        <name val="Arial Narrow"/>
        <scheme val="none"/>
      </font>
    </dxf>
    <dxf>
      <font>
        <sz val="8"/>
      </font>
    </dxf>
    <dxf>
      <fill>
        <patternFill>
          <bgColor theme="0" tint="-4.9989318521683403E-2"/>
        </patternFill>
      </fill>
      <border>
        <left/>
        <right/>
        <top style="hair">
          <color auto="1"/>
        </top>
        <bottom/>
        <vertical/>
        <horizontal/>
      </border>
    </dxf>
    <dxf>
      <font>
        <strike val="0"/>
        <color rgb="FFDB0707"/>
      </font>
      <fill>
        <patternFill>
          <bgColor rgb="FFDB0707"/>
        </patternFill>
      </fill>
      <border>
        <left style="thin">
          <color auto="1"/>
        </left>
        <right style="thin">
          <color auto="1"/>
        </right>
        <top style="thin">
          <color auto="1"/>
        </top>
        <bottom style="thin">
          <color auto="1"/>
        </bottom>
        <vertical/>
        <horizontal/>
      </border>
    </dxf>
    <dxf>
      <fill>
        <patternFill>
          <bgColor theme="0" tint="-4.9989318521683403E-2"/>
        </patternFill>
      </fill>
      <border>
        <left/>
        <right/>
        <top style="hair">
          <color auto="1"/>
        </top>
        <bottom/>
        <vertical/>
        <horizontal/>
      </border>
    </dxf>
    <dxf>
      <font>
        <strike val="0"/>
        <color rgb="FFDB0707"/>
      </font>
      <fill>
        <patternFill>
          <bgColor rgb="FFDB0707"/>
        </patternFill>
      </fill>
      <border>
        <left style="thin">
          <color auto="1"/>
        </left>
        <right style="thin">
          <color auto="1"/>
        </right>
        <top style="thin">
          <color auto="1"/>
        </top>
        <bottom style="thin">
          <color auto="1"/>
        </bottom>
        <vertical/>
        <horizontal/>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ill>
        <patternFill>
          <bgColor theme="0" tint="-4.9989318521683403E-2"/>
        </patternFill>
      </fill>
      <border>
        <left/>
        <right/>
        <top style="hair">
          <color auto="1"/>
        </top>
        <bottom/>
        <vertical/>
        <horizontal/>
      </border>
    </dxf>
    <dxf>
      <font>
        <strike val="0"/>
        <color rgb="FFDB0707"/>
      </font>
      <fill>
        <patternFill>
          <bgColor rgb="FFDB0707"/>
        </patternFill>
      </fill>
      <border>
        <left style="thin">
          <color auto="1"/>
        </left>
        <right style="thin">
          <color auto="1"/>
        </right>
        <top style="thin">
          <color auto="1"/>
        </top>
        <bottom style="thin">
          <color auto="1"/>
        </bottom>
        <vertical/>
        <horizontal/>
      </border>
    </dxf>
    <dxf>
      <fill>
        <patternFill>
          <bgColor theme="0" tint="-4.9989318521683403E-2"/>
        </patternFill>
      </fill>
      <border>
        <left/>
        <right/>
        <top style="hair">
          <color auto="1"/>
        </top>
        <bottom/>
        <vertical/>
        <horizontal/>
      </border>
    </dxf>
    <dxf>
      <font>
        <strike val="0"/>
        <color rgb="FFDB0707"/>
      </font>
      <fill>
        <patternFill>
          <bgColor rgb="FFDB0707"/>
        </patternFill>
      </fill>
      <border>
        <left style="thin">
          <color auto="1"/>
        </left>
        <right style="thin">
          <color auto="1"/>
        </right>
        <top style="thin">
          <color auto="1"/>
        </top>
        <bottom style="thin">
          <color auto="1"/>
        </bottom>
        <vertical/>
        <horizontal/>
      </border>
    </dxf>
    <dxf>
      <fill>
        <patternFill>
          <bgColor theme="0" tint="-4.9989318521683403E-2"/>
        </patternFill>
      </fill>
      <border>
        <left/>
        <right/>
        <top style="hair">
          <color auto="1"/>
        </top>
        <bottom/>
        <vertical/>
        <horizontal/>
      </border>
    </dxf>
    <dxf>
      <font>
        <strike val="0"/>
        <color rgb="FFDB0707"/>
      </font>
      <fill>
        <patternFill>
          <bgColor rgb="FFDB0707"/>
        </patternFill>
      </fill>
      <border>
        <left style="thin">
          <color auto="1"/>
        </left>
        <right style="thin">
          <color auto="1"/>
        </right>
        <top style="thin">
          <color auto="1"/>
        </top>
        <bottom style="thin">
          <color auto="1"/>
        </bottom>
        <vertical/>
        <horizontal/>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ill>
        <patternFill>
          <bgColor theme="0" tint="-4.9989318521683403E-2"/>
        </patternFill>
      </fill>
      <border>
        <left/>
        <right/>
        <top style="hair">
          <color auto="1"/>
        </top>
        <bottom/>
        <vertical/>
        <horizontal/>
      </border>
    </dxf>
    <dxf>
      <font>
        <strike val="0"/>
        <color rgb="FFDB0707"/>
      </font>
      <fill>
        <patternFill>
          <bgColor rgb="FFDB0707"/>
        </patternFill>
      </fill>
      <border>
        <left style="thin">
          <color auto="1"/>
        </left>
        <right style="thin">
          <color auto="1"/>
        </right>
        <top style="thin">
          <color auto="1"/>
        </top>
        <bottom style="thin">
          <color auto="1"/>
        </bottom>
        <vertical/>
        <horizontal/>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alignment textRotation="0" readingOrder="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alignment textRotation="0" readingOrder="0"/>
    </dxf>
    <dxf>
      <alignment textRotation="0" readingOrder="0"/>
    </dxf>
    <dxf>
      <alignment textRotation="0" readingOrder="0"/>
    </dxf>
    <dxf>
      <alignment textRotation="0" readingOrder="0"/>
    </dxf>
    <dxf>
      <alignment textRotation="0" readingOrder="0"/>
    </dxf>
    <dxf>
      <alignment textRotation="0" readingOrder="0"/>
    </dxf>
    <dxf>
      <alignment textRotation="0" readingOrder="0"/>
    </dxf>
    <dxf>
      <font>
        <sz val="8"/>
        <name val="Arial Narrow"/>
        <scheme val="none"/>
      </font>
      <numFmt numFmtId="4" formatCode="#,##0.00"/>
    </dxf>
    <dxf>
      <font>
        <sz val="8"/>
        <name val="Arial Narrow"/>
        <scheme val="none"/>
      </font>
      <numFmt numFmtId="4" formatCode="#,##0.00"/>
      <alignment horizontal="left" vertical="center" readingOrder="0"/>
    </dxf>
    <dxf>
      <font>
        <sz val="8"/>
        <name val="Arial Narrow"/>
        <scheme val="none"/>
      </font>
      <numFmt numFmtId="4" formatCode="#,##0.00"/>
      <alignment horizontal="left" vertical="center" readingOrder="0"/>
    </dxf>
    <dxf>
      <font>
        <sz val="8"/>
        <name val="Arial Narrow"/>
        <scheme val="none"/>
      </font>
      <numFmt numFmtId="4" formatCode="#,##0.00"/>
      <alignment horizontal="left" vertical="center" readingOrder="0"/>
    </dxf>
    <dxf>
      <font>
        <sz val="8"/>
        <name val="Arial Narrow"/>
        <scheme val="none"/>
      </font>
      <numFmt numFmtId="4" formatCode="#,##0.00"/>
      <alignment horizontal="left" vertical="center" readingOrder="0"/>
    </dxf>
    <dxf>
      <font>
        <sz val="8"/>
        <name val="Arial Narrow"/>
        <scheme val="none"/>
      </font>
      <numFmt numFmtId="4" formatCode="#,##0.00"/>
      <alignment horizontal="left" vertical="center" readingOrder="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alignment textRotation="0" readingOrder="0"/>
    </dxf>
    <dxf>
      <alignment textRotation="0" readingOrder="0"/>
    </dxf>
    <dxf>
      <alignment textRotation="0" readingOrder="0"/>
    </dxf>
    <dxf>
      <alignment textRotation="0" readingOrder="0"/>
    </dxf>
    <dxf>
      <font>
        <sz val="8"/>
        <name val="Arial Narrow"/>
        <scheme val="none"/>
      </font>
      <numFmt numFmtId="4" formatCode="#,##0.00"/>
    </dxf>
    <dxf>
      <font>
        <sz val="8"/>
        <name val="Arial Narrow"/>
        <scheme val="none"/>
      </font>
      <numFmt numFmtId="4" formatCode="#,##0.00"/>
    </dxf>
    <dxf>
      <fill>
        <patternFill patternType="solid">
          <bgColor indexed="17"/>
        </patternFill>
      </fill>
    </dxf>
    <dxf>
      <alignment textRotation="90" readingOrder="0"/>
    </dxf>
    <dxf>
      <font>
        <color auto="1"/>
      </font>
      <fill>
        <patternFill patternType="none">
          <bgColor indexed="65"/>
        </patternFill>
      </fill>
      <border>
        <top/>
        <bottom/>
      </border>
    </dxf>
    <dxf>
      <font>
        <color auto="1"/>
      </font>
      <fill>
        <patternFill patternType="none">
          <bgColor indexed="65"/>
        </patternFill>
      </fill>
      <border>
        <top/>
        <bottom/>
      </border>
    </dxf>
    <dxf>
      <font>
        <color auto="1"/>
      </font>
      <fill>
        <patternFill patternType="none">
          <bgColor indexed="65"/>
        </patternFill>
      </fill>
      <border>
        <top/>
        <bottom/>
      </border>
    </dxf>
    <dxf>
      <font>
        <color auto="1"/>
      </font>
      <fill>
        <patternFill patternType="none">
          <bgColor indexed="65"/>
        </patternFill>
      </fill>
      <border>
        <top/>
        <bottom/>
      </border>
    </dxf>
    <dxf>
      <font>
        <color auto="1"/>
      </font>
      <fill>
        <patternFill patternType="none">
          <bgColor indexed="65"/>
        </patternFill>
      </fill>
      <border>
        <top/>
        <bottom/>
      </border>
    </dxf>
    <dxf>
      <font>
        <color auto="1"/>
      </font>
      <fill>
        <patternFill patternType="none">
          <bgColor indexed="65"/>
        </patternFill>
      </fill>
      <border>
        <top/>
        <bottom/>
      </border>
    </dxf>
    <dxf>
      <fill>
        <patternFill patternType="none">
          <bgColor indexed="65"/>
        </patternFill>
      </fill>
      <border>
        <top/>
        <bottom/>
      </border>
    </dxf>
    <dxf>
      <font>
        <sz val="8"/>
        <name val="Arial Narrow"/>
        <scheme val="none"/>
      </font>
      <numFmt numFmtId="4" formatCode="#,##0.00"/>
      <fill>
        <patternFill patternType="solid">
          <fgColor indexed="22"/>
          <bgColor indexed="64"/>
        </patternFill>
      </fill>
    </dxf>
    <dxf>
      <font>
        <sz val="8"/>
        <name val="Arial Narrow"/>
        <scheme val="none"/>
      </font>
      <numFmt numFmtId="4" formatCode="#,##0.00"/>
    </dxf>
    <dxf>
      <font>
        <sz val="8"/>
        <name val="Arial Narrow"/>
        <scheme val="none"/>
      </font>
      <numFmt numFmtId="4" formatCode="#,##0.00"/>
    </dxf>
    <dxf>
      <fill>
        <patternFill patternType="solid">
          <bgColor indexed="22"/>
        </patternFill>
      </fill>
      <border>
        <left/>
        <right/>
        <top style="thin">
          <color indexed="17"/>
        </top>
        <bottom style="thin">
          <color indexed="17"/>
        </bottom>
      </border>
    </dxf>
    <dxf>
      <font>
        <color auto="1"/>
      </font>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border>
        <left/>
        <right/>
        <top/>
        <bottom/>
      </border>
    </dxf>
    <dxf>
      <font>
        <sz val="8"/>
        <color indexed="9"/>
        <name val="Arial Narrow"/>
        <scheme val="none"/>
      </font>
      <numFmt numFmtId="4" formatCode="#,##0.00"/>
      <fill>
        <patternFill patternType="solid">
          <fgColor indexed="17"/>
          <bgColor indexed="64"/>
        </patternFill>
      </fill>
    </dxf>
    <dxf>
      <numFmt numFmtId="1" formatCode="0"/>
    </dxf>
    <dxf>
      <numFmt numFmtId="1" formatCode="0"/>
    </dxf>
    <dxf>
      <numFmt numFmtId="1" formatCode="0"/>
    </dxf>
    <dxf>
      <border>
        <bottom style="thin">
          <color indexed="64"/>
        </bottom>
      </border>
    </dxf>
    <dxf>
      <numFmt numFmtId="4" formatCode="#,##0.00"/>
    </dxf>
    <dxf>
      <font>
        <sz val="8"/>
        <color indexed="17"/>
        <name val="Arial Narrow"/>
        <scheme val="none"/>
      </font>
      <fill>
        <patternFill patternType="solid">
          <fgColor indexed="17"/>
          <bgColor indexed="64"/>
        </patternFill>
      </fill>
    </dxf>
    <dxf>
      <font>
        <color indexed="9"/>
      </font>
    </dxf>
    <dxf>
      <fill>
        <patternFill patternType="solid">
          <bgColor indexed="17"/>
        </patternFill>
      </fill>
    </dxf>
    <dxf>
      <font>
        <name val="Arial Narrow"/>
        <scheme val="none"/>
      </font>
    </dxf>
    <dxf>
      <font>
        <sz val="8"/>
      </font>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ill>
        <patternFill patternType="solid">
          <bgColor indexed="22"/>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ill>
        <patternFill patternType="solid">
          <bgColor indexed="22"/>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ill>
        <patternFill patternType="solid">
          <bgColor indexed="22"/>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ill>
        <patternFill patternType="solid">
          <bgColor indexed="22"/>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thin">
          <color indexed="17"/>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sz val="8"/>
      </font>
    </dxf>
    <dxf>
      <font>
        <name val="Arial Narrow"/>
        <scheme val="none"/>
      </font>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ill>
        <patternFill patternType="solid">
          <bgColor indexed="17"/>
        </patternFill>
      </fill>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border>
        <left/>
        <right/>
        <top/>
        <bottom/>
      </border>
    </dxf>
    <dxf>
      <border>
        <right/>
      </border>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color auto="1"/>
      </font>
    </dxf>
    <dxf>
      <font>
        <color auto="1"/>
      </font>
    </dxf>
    <dxf>
      <font>
        <color auto="1"/>
      </font>
    </dxf>
    <dxf>
      <font>
        <color auto="1"/>
      </font>
    </dxf>
    <dxf>
      <fill>
        <patternFill patternType="none">
          <bgColor indexed="65"/>
        </patternFill>
      </fill>
      <border>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bottom/>
      </border>
    </dxf>
    <dxf>
      <font>
        <sz val="8"/>
        <name val="Arial Narrow"/>
        <scheme val="none"/>
      </font>
    </dxf>
    <dxf>
      <font>
        <color indexed="9"/>
      </font>
    </dxf>
    <dxf>
      <font>
        <color indexed="9"/>
      </font>
    </dxf>
    <dxf>
      <font>
        <color indexed="9"/>
      </font>
    </dxf>
    <dxf>
      <font>
        <color indexed="9"/>
      </font>
    </dxf>
    <dxf>
      <font>
        <color indexed="9"/>
      </font>
    </dxf>
    <dxf>
      <font>
        <color indexed="9"/>
      </font>
    </dxf>
    <dxf>
      <fill>
        <patternFill>
          <bgColor indexed="17"/>
        </patternFill>
      </fill>
    </dxf>
    <dxf>
      <fill>
        <patternFill>
          <bgColor indexed="17"/>
        </patternFill>
      </fill>
    </dxf>
    <dxf>
      <fill>
        <patternFill>
          <bgColor indexed="17"/>
        </patternFill>
      </fill>
    </dxf>
    <dxf>
      <fill>
        <patternFill>
          <bgColor indexed="17"/>
        </patternFill>
      </fill>
    </dxf>
    <dxf>
      <fill>
        <patternFill>
          <bgColor indexed="17"/>
        </patternFill>
      </fill>
    </dxf>
    <dxf>
      <fill>
        <patternFill>
          <bgColor indexed="17"/>
        </patternFill>
      </fill>
    </dxf>
    <dxf>
      <border>
        <left/>
        <right/>
        <top/>
        <bottom/>
      </border>
    </dxf>
    <dxf>
      <border>
        <top style="thin">
          <color indexed="64"/>
        </top>
      </border>
    </dxf>
    <dxf>
      <font>
        <sz val="8"/>
        <color indexed="9"/>
        <name val="Arial Narrow"/>
        <scheme val="none"/>
      </font>
      <numFmt numFmtId="4" formatCode="#,##0.00"/>
      <fill>
        <patternFill patternType="solid">
          <fgColor indexed="17"/>
          <bgColor indexed="64"/>
        </patternFill>
      </fill>
    </dxf>
    <dxf>
      <font>
        <sz val="8"/>
        <color indexed="9"/>
        <name val="Arial Narrow"/>
        <scheme val="none"/>
      </font>
      <numFmt numFmtId="4" formatCode="#,##0.00"/>
      <fill>
        <patternFill patternType="solid">
          <fgColor indexed="17"/>
          <bgColor indexed="64"/>
        </patternFill>
      </fill>
    </dxf>
    <dxf>
      <numFmt numFmtId="1" formatCode="0"/>
    </dxf>
    <dxf>
      <numFmt numFmtId="1" formatCode="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4" formatCode="#,##0.00"/>
    </dxf>
    <dxf>
      <font>
        <sz val="8"/>
        <color indexed="17"/>
        <name val="Arial Narrow"/>
        <scheme val="none"/>
      </font>
      <fill>
        <patternFill patternType="solid">
          <fgColor indexed="17"/>
          <bgColor indexed="64"/>
        </patternFill>
      </fill>
    </dxf>
    <dxf>
      <font>
        <sz val="8"/>
        <color indexed="17"/>
        <name val="Arial Narrow"/>
        <scheme val="none"/>
      </font>
      <fill>
        <patternFill patternType="solid">
          <fgColor indexed="17"/>
          <bgColor indexed="64"/>
        </patternFill>
      </fill>
    </dxf>
    <dxf>
      <border>
        <right/>
      </border>
    </dxf>
    <dxf>
      <border>
        <left/>
      </border>
    </dxf>
    <dxf>
      <font>
        <color indexed="9"/>
      </font>
    </dxf>
    <dxf>
      <font>
        <color indexed="9"/>
      </font>
    </dxf>
    <dxf>
      <fill>
        <patternFill patternType="solid">
          <bgColor indexed="17"/>
        </patternFill>
      </fill>
    </dxf>
    <dxf>
      <fill>
        <patternFill patternType="solid">
          <bgColor indexed="17"/>
        </patternFill>
      </fill>
    </dxf>
    <dxf>
      <fill>
        <patternFill patternType="solid">
          <bgColor indexed="17"/>
        </patternFill>
      </fill>
    </dxf>
    <dxf>
      <fill>
        <patternFill patternType="solid">
          <bgColor indexed="17"/>
        </patternFill>
      </fill>
    </dxf>
    <dxf>
      <fill>
        <patternFill patternType="solid">
          <bgColor indexed="17"/>
        </patternFill>
      </fill>
    </dxf>
    <dxf>
      <fill>
        <patternFill>
          <bgColor theme="0" tint="-4.9989318521683403E-2"/>
        </patternFill>
      </fill>
      <border>
        <left/>
        <right/>
        <top style="hair">
          <color auto="1"/>
        </top>
        <bottom/>
        <vertical/>
        <horizontal/>
      </border>
    </dxf>
    <dxf>
      <fill>
        <patternFill patternType="none">
          <bgColor indexed="65"/>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indexed="57"/>
      </font>
      <fill>
        <patternFill>
          <bgColor indexed="57"/>
        </patternFill>
      </fill>
      <border>
        <left/>
        <right/>
        <top/>
        <bottom/>
      </border>
    </dxf>
    <dxf>
      <font>
        <condense val="0"/>
        <extend val="0"/>
        <color indexed="17"/>
      </font>
      <fill>
        <patternFill>
          <bgColor indexed="17"/>
        </patternFill>
      </fill>
      <border>
        <left/>
        <right/>
        <top/>
        <bottom/>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ill>
        <patternFill patternType="none">
          <bgColor indexed="65"/>
        </patternFill>
      </fill>
      <border>
        <left/>
        <right/>
        <top/>
        <bottom/>
      </border>
    </dxf>
    <dxf>
      <fill>
        <patternFill patternType="solid">
          <bgColor indexed="57"/>
        </patternFill>
      </fill>
      <border>
        <left/>
        <right/>
        <top style="thin">
          <color indexed="64"/>
        </top>
        <bottom style="thin">
          <color indexed="64"/>
        </bottom>
      </border>
    </dxf>
    <dxf>
      <fill>
        <patternFill>
          <bgColor indexed="57"/>
        </patternFill>
      </fill>
      <border>
        <left/>
        <right style="thin">
          <color indexed="64"/>
        </right>
        <top style="thin">
          <color indexed="64"/>
        </top>
        <bottom style="thin">
          <color indexed="64"/>
        </bottom>
      </border>
    </dxf>
    <dxf>
      <fill>
        <patternFill patternType="none">
          <bgColor indexed="65"/>
        </patternFill>
      </fill>
      <border>
        <left/>
        <right/>
        <top/>
        <bottom/>
      </border>
    </dxf>
    <dxf>
      <fill>
        <patternFill patternType="solid">
          <bgColor indexed="57"/>
        </patternFill>
      </fill>
      <border>
        <left/>
        <right/>
        <top style="thin">
          <color indexed="64"/>
        </top>
        <bottom style="thin">
          <color indexed="64"/>
        </bottom>
      </border>
    </dxf>
    <dxf>
      <fill>
        <patternFill>
          <bgColor indexed="57"/>
        </patternFill>
      </fill>
      <border>
        <left/>
        <right style="thin">
          <color indexed="64"/>
        </right>
        <top style="thin">
          <color indexed="64"/>
        </top>
        <bottom style="thin">
          <color indexed="64"/>
        </bottom>
      </border>
    </dxf>
    <dxf>
      <font>
        <condense val="0"/>
        <extend val="0"/>
        <color auto="1"/>
      </font>
      <fill>
        <patternFill>
          <bgColor indexed="42"/>
        </patternFill>
      </fill>
      <border>
        <left style="thin">
          <color indexed="64"/>
        </left>
        <right style="thin">
          <color indexed="64"/>
        </right>
        <top/>
        <bottom/>
      </border>
    </dxf>
    <dxf>
      <font>
        <condense val="0"/>
        <extend val="0"/>
        <color auto="1"/>
      </font>
      <fill>
        <patternFill>
          <bgColor indexed="42"/>
        </patternFill>
      </fill>
      <border>
        <left style="thin">
          <color indexed="64"/>
        </left>
        <right style="thin">
          <color indexed="64"/>
        </right>
        <top style="thin">
          <color indexed="64"/>
        </top>
        <bottom/>
      </border>
    </dxf>
    <dxf>
      <font>
        <condense val="0"/>
        <extend val="0"/>
        <color indexed="57"/>
      </font>
      <fill>
        <patternFill>
          <bgColor indexed="57"/>
        </patternFill>
      </fill>
      <border>
        <left/>
        <right/>
        <top style="thin">
          <color indexed="64"/>
        </top>
        <bottom style="thin">
          <color indexed="64"/>
        </bottom>
      </border>
    </dxf>
    <dxf>
      <fill>
        <patternFill patternType="none">
          <bgColor indexed="65"/>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indexed="57"/>
      </font>
      <fill>
        <patternFill>
          <bgColor indexed="57"/>
        </patternFill>
      </fill>
      <border>
        <left/>
        <right/>
        <top/>
        <bottom/>
      </border>
    </dxf>
    <dxf>
      <fill>
        <patternFill patternType="none">
          <bgColor indexed="65"/>
        </patternFill>
      </fill>
      <border>
        <left/>
        <right/>
        <top/>
        <bottom/>
      </border>
    </dxf>
    <dxf>
      <font>
        <condense val="0"/>
        <extend val="0"/>
        <color indexed="10"/>
      </font>
      <fill>
        <patternFill>
          <bgColor indexed="10"/>
        </patternFill>
      </fill>
      <border>
        <left/>
        <right/>
        <top/>
        <bottom/>
      </border>
    </dxf>
    <dxf>
      <fill>
        <patternFill patternType="none">
          <bgColor indexed="65"/>
        </patternFill>
      </fill>
      <border>
        <left/>
        <right/>
        <top/>
        <bottom/>
      </border>
    </dxf>
    <dxf>
      <fill>
        <patternFill>
          <bgColor indexed="11"/>
        </patternFill>
      </fill>
      <border>
        <left/>
        <right/>
        <top/>
        <bottom/>
      </border>
    </dxf>
    <dxf>
      <font>
        <condense val="0"/>
        <extend val="0"/>
        <color auto="1"/>
      </font>
      <fill>
        <patternFill patternType="none">
          <bgColor indexed="65"/>
        </patternFill>
      </fill>
      <border>
        <left/>
        <right/>
        <top/>
        <bottom/>
      </border>
    </dxf>
    <dxf>
      <font>
        <condense val="0"/>
        <extend val="0"/>
        <color indexed="9"/>
      </font>
      <fill>
        <patternFill>
          <bgColor indexed="1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indexed="58"/>
      </font>
      <fill>
        <patternFill>
          <bgColor indexed="58"/>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thin">
          <color indexed="17"/>
        </top>
        <bottom/>
      </border>
    </dxf>
    <dxf>
      <font>
        <condense val="0"/>
        <extend val="0"/>
        <color indexed="57"/>
      </font>
      <fill>
        <patternFill>
          <bgColor indexed="57"/>
        </patternFill>
      </fill>
      <border>
        <left/>
        <right/>
        <top/>
        <bottom/>
      </border>
    </dxf>
    <dxf>
      <fill>
        <patternFill patternType="solid">
          <fgColor indexed="64"/>
          <bgColor rgb="FF006E56"/>
        </patternFill>
      </fill>
    </dxf>
    <dxf>
      <font>
        <sz val="8"/>
      </font>
    </dxf>
    <dxf>
      <font>
        <name val="Arial Narrow"/>
        <scheme val="none"/>
      </font>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1" formatCode="0"/>
    </dxf>
    <dxf>
      <border>
        <left/>
        <right/>
        <top/>
        <bottom/>
      </border>
    </dxf>
    <dxf>
      <border>
        <right/>
      </border>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color auto="1"/>
      </font>
    </dxf>
    <dxf>
      <font>
        <color auto="1"/>
      </font>
    </dxf>
    <dxf>
      <fill>
        <patternFill patternType="none">
          <bgColor indexed="65"/>
        </patternFill>
      </fill>
      <border>
        <bottom/>
      </border>
    </dxf>
    <dxf>
      <fill>
        <patternFill patternType="none">
          <bgColor indexed="65"/>
        </patternFill>
      </fill>
      <border>
        <bottom/>
      </border>
    </dxf>
    <dxf>
      <font>
        <sz val="8"/>
        <name val="Arial Narrow"/>
        <scheme val="none"/>
      </font>
    </dxf>
    <dxf>
      <font>
        <color indexed="9"/>
      </font>
    </dxf>
    <dxf>
      <font>
        <color indexed="9"/>
      </font>
    </dxf>
    <dxf>
      <font>
        <color indexed="9"/>
      </font>
    </dxf>
    <dxf>
      <font>
        <color indexed="9"/>
      </font>
    </dxf>
    <dxf>
      <font>
        <color indexed="9"/>
      </font>
    </dxf>
    <dxf>
      <font>
        <color indexed="9"/>
      </font>
    </dxf>
    <dxf>
      <fill>
        <patternFill>
          <bgColor indexed="17"/>
        </patternFill>
      </fill>
    </dxf>
    <dxf>
      <fill>
        <patternFill>
          <bgColor indexed="17"/>
        </patternFill>
      </fill>
    </dxf>
    <dxf>
      <fill>
        <patternFill>
          <bgColor indexed="17"/>
        </patternFill>
      </fill>
    </dxf>
    <dxf>
      <fill>
        <patternFill>
          <bgColor indexed="17"/>
        </patternFill>
      </fill>
    </dxf>
    <dxf>
      <fill>
        <patternFill>
          <bgColor indexed="17"/>
        </patternFill>
      </fill>
    </dxf>
    <dxf>
      <fill>
        <patternFill>
          <bgColor indexed="17"/>
        </patternFill>
      </fill>
    </dxf>
    <dxf>
      <border>
        <left/>
        <right/>
        <top/>
        <bottom/>
      </border>
    </dxf>
    <dxf>
      <border>
        <top style="thin">
          <color indexed="64"/>
        </top>
      </border>
    </dxf>
    <dxf>
      <font>
        <sz val="8"/>
        <color indexed="9"/>
        <name val="Arial Narrow"/>
        <scheme val="none"/>
      </font>
      <numFmt numFmtId="4" formatCode="#,##0.00"/>
      <fill>
        <patternFill patternType="solid">
          <fgColor indexed="17"/>
          <bgColor indexed="64"/>
        </patternFill>
      </fill>
    </dxf>
    <dxf>
      <font>
        <sz val="8"/>
        <color indexed="9"/>
        <name val="Arial Narrow"/>
        <scheme val="none"/>
      </font>
      <numFmt numFmtId="4" formatCode="#,##0.00"/>
      <fill>
        <patternFill patternType="solid">
          <fgColor indexed="17"/>
          <bgColor indexed="64"/>
        </patternFill>
      </fill>
    </dxf>
    <dxf>
      <numFmt numFmtId="1" formatCode="0"/>
    </dxf>
    <dxf>
      <numFmt numFmtId="1" formatCode="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4" formatCode="#,##0.00"/>
    </dxf>
    <dxf>
      <font>
        <sz val="8"/>
        <color indexed="17"/>
        <name val="Arial Narrow"/>
        <scheme val="none"/>
      </font>
      <fill>
        <patternFill patternType="solid">
          <fgColor indexed="17"/>
          <bgColor indexed="64"/>
        </patternFill>
      </fill>
    </dxf>
    <dxf>
      <font>
        <sz val="8"/>
        <color indexed="17"/>
        <name val="Arial Narrow"/>
        <scheme val="none"/>
      </font>
      <fill>
        <patternFill patternType="solid">
          <fgColor indexed="17"/>
          <bgColor indexed="64"/>
        </patternFill>
      </fill>
    </dxf>
    <dxf>
      <border>
        <right/>
      </border>
    </dxf>
    <dxf>
      <border>
        <left/>
      </border>
    </dxf>
    <dxf>
      <font>
        <color indexed="9"/>
      </font>
    </dxf>
    <dxf>
      <font>
        <color indexed="9"/>
      </font>
    </dxf>
    <dxf>
      <fill>
        <patternFill patternType="solid">
          <bgColor indexed="17"/>
        </patternFill>
      </fill>
    </dxf>
    <dxf>
      <fill>
        <patternFill patternType="solid">
          <bgColor indexed="17"/>
        </patternFill>
      </fill>
    </dxf>
    <dxf>
      <fill>
        <patternFill patternType="solid">
          <bgColor indexed="17"/>
        </patternFill>
      </fill>
    </dxf>
    <dxf>
      <fill>
        <patternFill patternType="solid">
          <bgColor indexed="17"/>
        </patternFill>
      </fill>
    </dxf>
    <dxf>
      <fill>
        <patternFill patternType="solid">
          <bgColor indexed="17"/>
        </patternFill>
      </fill>
    </dxf>
    <dxf>
      <fill>
        <patternFill>
          <bgColor theme="0" tint="-4.9989318521683403E-2"/>
        </patternFill>
      </fill>
      <border>
        <left/>
        <right/>
        <top style="hair">
          <color auto="1"/>
        </top>
        <bottom/>
        <vertical/>
        <horizontal/>
      </border>
    </dxf>
    <dxf>
      <fill>
        <patternFill patternType="none">
          <bgColor indexed="65"/>
        </patternFill>
      </fill>
      <border>
        <left/>
        <right/>
        <top/>
        <bottom/>
      </border>
    </dxf>
    <dxf>
      <fill>
        <patternFill patternType="solid">
          <bgColor indexed="57"/>
        </patternFill>
      </fill>
      <border>
        <left/>
        <right/>
        <top style="thin">
          <color indexed="64"/>
        </top>
        <bottom style="thin">
          <color indexed="64"/>
        </bottom>
      </border>
    </dxf>
    <dxf>
      <fill>
        <patternFill>
          <bgColor indexed="57"/>
        </patternFill>
      </fill>
      <border>
        <left/>
        <right style="thin">
          <color indexed="64"/>
        </right>
        <top style="thin">
          <color indexed="64"/>
        </top>
        <bottom style="thin">
          <color indexed="64"/>
        </bottom>
      </border>
    </dxf>
    <dxf>
      <fill>
        <patternFill patternType="none">
          <bgColor indexed="65"/>
        </patternFill>
      </fill>
      <border>
        <left/>
        <right/>
        <top/>
        <bottom/>
      </border>
    </dxf>
    <dxf>
      <fill>
        <patternFill patternType="solid">
          <bgColor indexed="57"/>
        </patternFill>
      </fill>
      <border>
        <left/>
        <right/>
        <top style="thin">
          <color indexed="64"/>
        </top>
        <bottom style="thin">
          <color indexed="64"/>
        </bottom>
      </border>
    </dxf>
    <dxf>
      <fill>
        <patternFill>
          <bgColor indexed="57"/>
        </patternFill>
      </fill>
      <border>
        <left/>
        <right style="thin">
          <color indexed="64"/>
        </right>
        <top style="thin">
          <color indexed="64"/>
        </top>
        <bottom style="thin">
          <color indexed="64"/>
        </bottom>
      </border>
    </dxf>
    <dxf>
      <font>
        <condense val="0"/>
        <extend val="0"/>
        <color auto="1"/>
      </font>
      <fill>
        <patternFill>
          <bgColor indexed="42"/>
        </patternFill>
      </fill>
      <border>
        <left style="thin">
          <color indexed="64"/>
        </left>
        <right style="thin">
          <color indexed="64"/>
        </right>
        <top/>
        <bottom/>
      </border>
    </dxf>
    <dxf>
      <font>
        <condense val="0"/>
        <extend val="0"/>
        <color auto="1"/>
      </font>
      <fill>
        <patternFill>
          <bgColor indexed="42"/>
        </patternFill>
      </fill>
      <border>
        <left style="thin">
          <color indexed="64"/>
        </left>
        <right style="thin">
          <color indexed="64"/>
        </right>
        <top style="thin">
          <color indexed="64"/>
        </top>
        <bottom/>
      </border>
    </dxf>
    <dxf>
      <font>
        <condense val="0"/>
        <extend val="0"/>
        <color indexed="57"/>
      </font>
      <fill>
        <patternFill>
          <bgColor indexed="57"/>
        </patternFill>
      </fill>
      <border>
        <left/>
        <right/>
        <top style="thin">
          <color indexed="64"/>
        </top>
        <bottom style="thin">
          <color indexed="64"/>
        </bottom>
      </border>
    </dxf>
    <dxf>
      <font>
        <color theme="0"/>
      </font>
      <fill>
        <patternFill>
          <bgColor rgb="FF1F4D37"/>
        </patternFill>
      </fill>
      <border>
        <left/>
        <right/>
        <top/>
        <bottom/>
        <vertical/>
        <horizontal/>
      </border>
    </dxf>
    <dxf>
      <font>
        <color theme="0"/>
      </font>
      <fill>
        <patternFill>
          <bgColor rgb="FF1F4D37"/>
        </patternFill>
      </fill>
      <border>
        <left/>
        <right/>
        <top/>
        <bottom/>
        <vertical/>
        <horizontal/>
      </border>
    </dxf>
    <dxf>
      <font>
        <color theme="0"/>
      </font>
      <fill>
        <patternFill>
          <bgColor rgb="FF1F4D37"/>
        </patternFill>
      </fill>
      <border>
        <left/>
        <right/>
        <top/>
        <bottom/>
        <vertical/>
        <horizontal/>
      </border>
    </dxf>
    <dxf>
      <fill>
        <patternFill patternType="none">
          <bgColor indexed="65"/>
        </patternFill>
      </fill>
      <border>
        <left/>
        <right/>
        <top/>
        <bottom/>
      </border>
    </dxf>
    <dxf>
      <font>
        <condense val="0"/>
        <extend val="0"/>
        <color indexed="9"/>
      </font>
      <fill>
        <patternFill>
          <bgColor indexed="17"/>
        </patternFill>
      </fill>
      <border>
        <left/>
        <right/>
        <top/>
        <bottom/>
      </border>
    </dxf>
    <dxf>
      <fill>
        <patternFill patternType="none">
          <bgColor indexed="65"/>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indexed="57"/>
      </font>
      <fill>
        <patternFill>
          <bgColor indexed="57"/>
        </patternFill>
      </fill>
      <border>
        <left/>
        <right/>
        <top/>
        <bottom/>
      </border>
    </dxf>
    <dxf>
      <font>
        <condense val="0"/>
        <extend val="0"/>
        <color indexed="17"/>
      </font>
      <fill>
        <patternFill>
          <bgColor indexed="17"/>
        </patternFill>
      </fill>
      <border>
        <left/>
        <right/>
        <top/>
        <bottom/>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ill>
        <patternFill patternType="none">
          <bgColor indexed="65"/>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indexed="57"/>
      </font>
      <fill>
        <patternFill>
          <bgColor indexed="57"/>
        </patternFill>
      </fill>
      <border>
        <left/>
        <right/>
        <top/>
        <bottom/>
      </border>
    </dxf>
    <dxf>
      <fill>
        <patternFill patternType="none">
          <bgColor indexed="65"/>
        </patternFill>
      </fill>
      <border>
        <left/>
        <right/>
        <top/>
        <bottom/>
      </border>
    </dxf>
    <dxf>
      <font>
        <condense val="0"/>
        <extend val="0"/>
        <color indexed="10"/>
      </font>
      <fill>
        <patternFill>
          <bgColor indexed="10"/>
        </patternFill>
      </fill>
      <border>
        <left/>
        <right/>
        <top/>
        <bottom/>
      </border>
    </dxf>
    <dxf>
      <fill>
        <patternFill patternType="none">
          <bgColor indexed="65"/>
        </patternFill>
      </fill>
      <border>
        <left/>
        <right/>
        <top/>
        <bottom/>
      </border>
    </dxf>
    <dxf>
      <fill>
        <patternFill>
          <bgColor indexed="11"/>
        </patternFill>
      </fill>
      <border>
        <left/>
        <right/>
        <top/>
        <bottom/>
      </border>
    </dxf>
    <dxf>
      <font>
        <condense val="0"/>
        <extend val="0"/>
        <color auto="1"/>
      </font>
      <fill>
        <patternFill patternType="none">
          <bgColor indexed="65"/>
        </patternFill>
      </fill>
      <border>
        <left/>
        <right/>
        <top/>
        <bottom/>
      </border>
    </dxf>
    <dxf>
      <font>
        <condense val="0"/>
        <extend val="0"/>
        <color indexed="9"/>
      </font>
      <fill>
        <patternFill>
          <bgColor indexed="1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indexed="58"/>
      </font>
      <fill>
        <patternFill>
          <bgColor indexed="58"/>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thin">
          <color indexed="17"/>
        </top>
        <bottom/>
      </border>
    </dxf>
    <dxf>
      <font>
        <condense val="0"/>
        <extend val="0"/>
        <color indexed="57"/>
      </font>
      <fill>
        <patternFill>
          <bgColor indexed="57"/>
        </patternFill>
      </fill>
      <border>
        <left/>
        <right/>
        <top/>
        <bottom/>
      </border>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0" formatCode="General"/>
    </dxf>
    <dxf>
      <numFmt numFmtId="4" formatCode="#,##0.00"/>
      <alignment horizontal="general" vertical="bottom" textRotation="0" wrapText="0" indent="0" justifyLastLine="0" shrinkToFit="0" readingOrder="0"/>
    </dxf>
    <dxf>
      <alignment vertical="center" readingOrder="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border>
        <left/>
        <right/>
        <bottom/>
      </border>
    </dxf>
    <dxf>
      <border>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border>
        <left/>
        <right/>
        <top/>
        <bottom/>
      </border>
    </dxf>
    <dxf>
      <border>
        <left style="thin">
          <color indexed="64"/>
        </left>
        <right style="thin">
          <color indexed="64"/>
        </right>
        <top style="thin">
          <color indexed="64"/>
        </top>
        <bottom style="thin">
          <color indexed="64"/>
        </bottom>
      </border>
    </dxf>
    <dxf>
      <font>
        <sz val="8"/>
        <color indexed="9"/>
        <name val="Arial Narrow"/>
        <scheme val="none"/>
      </font>
      <numFmt numFmtId="4" formatCode="#,##0.00"/>
      <fill>
        <patternFill patternType="solid">
          <fgColor indexed="17"/>
          <bgColor indexed="64"/>
        </patternFill>
      </fill>
    </dxf>
    <dxf>
      <font>
        <sz val="8"/>
        <color indexed="9"/>
        <name val="Arial Narrow"/>
        <scheme val="none"/>
      </font>
      <numFmt numFmtId="4" formatCode="#,##0.00"/>
      <fill>
        <patternFill patternType="solid">
          <fgColor indexed="17"/>
          <bgColor indexed="64"/>
        </patternFill>
      </fill>
    </dxf>
    <dxf>
      <numFmt numFmtId="1" formatCode="0"/>
    </dxf>
    <dxf>
      <numFmt numFmtId="1" formatCode="0"/>
    </dxf>
    <dxf>
      <numFmt numFmtId="1" formatCode="0"/>
    </dxf>
    <dxf>
      <border>
        <bottom style="thin">
          <color indexed="64"/>
        </bottom>
      </border>
    </dxf>
    <dxf>
      <numFmt numFmtId="4" formatCode="#,##0.00"/>
    </dxf>
    <dxf>
      <font>
        <sz val="8"/>
        <color indexed="17"/>
        <name val="Arial Narrow"/>
        <scheme val="none"/>
      </font>
      <fill>
        <patternFill patternType="solid">
          <fgColor indexed="17"/>
          <bgColor indexed="64"/>
        </patternFill>
      </fill>
    </dxf>
    <dxf>
      <font>
        <sz val="8"/>
        <color indexed="17"/>
        <name val="Arial Narrow"/>
        <scheme val="none"/>
      </font>
      <fill>
        <patternFill patternType="solid">
          <fgColor indexed="17"/>
          <bgColor indexed="64"/>
        </patternFill>
      </fill>
    </dxf>
    <dxf>
      <border>
        <left/>
      </border>
    </dxf>
    <dxf>
      <font>
        <sz val="8"/>
        <color indexed="9"/>
        <name val="Arial Narrow"/>
        <scheme val="none"/>
      </font>
      <fill>
        <patternFill patternType="solid">
          <fgColor indexed="17"/>
          <bgColor indexed="64"/>
        </patternFill>
      </fill>
      <alignment horizontal="center" textRotation="90" readingOrder="0"/>
    </dxf>
    <dxf>
      <font>
        <color indexed="9"/>
      </font>
    </dxf>
    <dxf>
      <fill>
        <patternFill patternType="solid">
          <bgColor indexed="17"/>
        </patternFill>
      </fill>
    </dxf>
    <dxf>
      <font>
        <name val="Arial Narrow"/>
        <scheme val="none"/>
      </font>
    </dxf>
    <dxf>
      <font>
        <sz val="8"/>
      </font>
    </dxf>
    <dxf>
      <fill>
        <patternFill patternType="none">
          <bgColor indexed="65"/>
        </patternFill>
      </fill>
      <border>
        <left/>
        <right/>
        <top/>
        <bottom/>
      </border>
    </dxf>
    <dxf>
      <fill>
        <patternFill patternType="solid">
          <bgColor indexed="22"/>
        </patternFill>
      </fill>
      <border>
        <left/>
        <right/>
        <top style="hair">
          <color indexed="17"/>
        </top>
        <bottom/>
      </border>
    </dxf>
    <dxf>
      <font>
        <condense val="0"/>
        <extend val="0"/>
        <color indexed="57"/>
      </font>
      <fill>
        <patternFill>
          <bgColor indexed="57"/>
        </patternFill>
      </fill>
      <border>
        <left/>
        <right/>
        <top/>
        <bottom/>
      </border>
    </dxf>
    <dxf>
      <fill>
        <patternFill>
          <bgColor theme="0" tint="-4.9989318521683403E-2"/>
        </patternFill>
      </fill>
      <border>
        <left/>
        <right/>
        <top style="hair">
          <color auto="1"/>
        </top>
        <bottom/>
        <vertical/>
        <horizontal/>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ill>
        <patternFill>
          <bgColor rgb="FF006E56"/>
        </patternFill>
      </fill>
    </dxf>
    <dxf>
      <fill>
        <patternFill>
          <bgColor rgb="FFDB0707"/>
        </patternFill>
      </fill>
      <border>
        <left/>
        <right/>
        <top/>
        <bottom/>
        <vertical/>
        <horizontal/>
      </border>
    </dxf>
    <dxf>
      <font>
        <color theme="0"/>
      </font>
      <fill>
        <patternFill>
          <bgColor rgb="FF1F4D37"/>
        </patternFill>
      </fill>
      <border>
        <left/>
        <right/>
        <top/>
        <bottom/>
        <vertical/>
        <horizontal/>
      </border>
    </dxf>
    <dxf>
      <fill>
        <patternFill>
          <bgColor theme="0" tint="-4.9989318521683403E-2"/>
        </patternFill>
      </fill>
      <border>
        <left/>
        <right/>
        <top style="hair">
          <color auto="1"/>
        </top>
        <bottom/>
        <vertical/>
        <horizontal/>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ill>
        <patternFill patternType="none">
          <bgColor indexed="65"/>
        </patternFill>
      </fill>
      <border>
        <left/>
        <right/>
        <top/>
        <bottom/>
      </border>
    </dxf>
    <dxf>
      <fill>
        <patternFill patternType="solid">
          <bgColor indexed="22"/>
        </patternFill>
      </fill>
      <border>
        <left/>
        <right/>
        <top style="hair">
          <color indexed="17"/>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17"/>
      </font>
      <fill>
        <patternFill>
          <bgColor indexed="1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ill>
        <patternFill patternType="none">
          <bgColor indexed="65"/>
        </patternFill>
      </fill>
      <border>
        <left/>
        <right/>
        <top/>
        <bottom/>
      </border>
    </dxf>
    <dxf>
      <font>
        <condense val="0"/>
        <extend val="0"/>
        <color indexed="58"/>
      </font>
      <fill>
        <patternFill>
          <bgColor rgb="FF006E56"/>
        </patternFill>
      </fill>
      <border>
        <left/>
        <right/>
        <top/>
        <bottom/>
      </border>
    </dxf>
    <dxf>
      <fill>
        <patternFill patternType="none">
          <bgColor indexed="65"/>
        </patternFill>
      </fill>
      <border>
        <left/>
        <right/>
        <top/>
        <bottom/>
      </border>
    </dxf>
    <dxf>
      <font>
        <condense val="0"/>
        <extend val="0"/>
        <color indexed="10"/>
      </font>
      <fill>
        <patternFill>
          <bgColor indexed="10"/>
        </patternFill>
      </fill>
      <border>
        <left/>
        <right/>
        <top/>
        <bottom/>
      </border>
    </dxf>
    <dxf>
      <fill>
        <patternFill patternType="none">
          <bgColor indexed="65"/>
        </patternFill>
      </fill>
      <border>
        <left/>
        <right/>
        <top/>
        <bottom/>
      </border>
    </dxf>
    <dxf>
      <font>
        <condense val="0"/>
        <extend val="0"/>
        <color indexed="11"/>
      </font>
      <fill>
        <patternFill>
          <bgColor indexed="11"/>
        </patternFill>
      </fill>
      <border>
        <left/>
        <right/>
        <top/>
        <bottom/>
      </border>
    </dxf>
    <dxf>
      <fill>
        <patternFill patternType="none">
          <bgColor indexed="65"/>
        </patternFill>
      </fill>
      <border>
        <left/>
        <right/>
        <top/>
        <bottom/>
      </border>
    </dxf>
    <dxf>
      <font>
        <condense val="0"/>
        <extend val="0"/>
        <color indexed="9"/>
      </font>
      <fill>
        <patternFill>
          <bgColor indexed="17"/>
        </patternFill>
      </fill>
      <border>
        <left/>
        <right/>
        <top/>
        <bottom/>
      </border>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border>
        <left/>
        <right/>
        <bottom/>
      </border>
    </dxf>
    <dxf>
      <border>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ont>
        <sz val="8"/>
        <name val="Arial Narrow"/>
        <scheme val="none"/>
      </font>
      <numFmt numFmtId="4" formatCode="#,##0.00"/>
    </dxf>
    <dxf>
      <border>
        <left/>
        <right/>
        <top/>
        <bottom/>
      </border>
    </dxf>
    <dxf>
      <border>
        <left style="thin">
          <color indexed="64"/>
        </left>
        <right style="thin">
          <color indexed="64"/>
        </right>
        <top style="thin">
          <color indexed="64"/>
        </top>
        <bottom style="thin">
          <color indexed="64"/>
        </bottom>
      </border>
    </dxf>
    <dxf>
      <font>
        <sz val="8"/>
        <color indexed="9"/>
        <name val="Arial Narrow"/>
        <scheme val="none"/>
      </font>
      <numFmt numFmtId="4" formatCode="#,##0.00"/>
      <fill>
        <patternFill patternType="solid">
          <fgColor indexed="17"/>
          <bgColor indexed="64"/>
        </patternFill>
      </fill>
    </dxf>
    <dxf>
      <font>
        <sz val="8"/>
        <color indexed="9"/>
        <name val="Arial Narrow"/>
        <scheme val="none"/>
      </font>
      <numFmt numFmtId="4" formatCode="#,##0.00"/>
      <fill>
        <patternFill patternType="solid">
          <fgColor indexed="17"/>
          <bgColor indexed="64"/>
        </patternFill>
      </fill>
    </dxf>
    <dxf>
      <numFmt numFmtId="1" formatCode="0"/>
    </dxf>
    <dxf>
      <numFmt numFmtId="1" formatCode="0"/>
    </dxf>
    <dxf>
      <numFmt numFmtId="1" formatCode="0"/>
    </dxf>
    <dxf>
      <border>
        <bottom style="thin">
          <color indexed="64"/>
        </bottom>
      </border>
    </dxf>
    <dxf>
      <numFmt numFmtId="4" formatCode="#,##0.00"/>
    </dxf>
    <dxf>
      <font>
        <sz val="8"/>
        <color indexed="17"/>
        <name val="Arial Narrow"/>
        <scheme val="none"/>
      </font>
      <fill>
        <patternFill patternType="solid">
          <fgColor indexed="17"/>
          <bgColor indexed="64"/>
        </patternFill>
      </fill>
    </dxf>
    <dxf>
      <font>
        <sz val="8"/>
        <color indexed="17"/>
        <name val="Arial Narrow"/>
        <scheme val="none"/>
      </font>
      <fill>
        <patternFill patternType="solid">
          <fgColor indexed="17"/>
          <bgColor indexed="64"/>
        </patternFill>
      </fill>
    </dxf>
    <dxf>
      <border>
        <left/>
      </border>
    </dxf>
    <dxf>
      <font>
        <sz val="8"/>
        <color indexed="9"/>
        <name val="Arial Narrow"/>
        <scheme val="none"/>
      </font>
      <fill>
        <patternFill patternType="solid">
          <fgColor indexed="17"/>
          <bgColor indexed="64"/>
        </patternFill>
      </fill>
      <alignment horizontal="center" textRotation="90" readingOrder="0"/>
    </dxf>
    <dxf>
      <font>
        <color indexed="9"/>
      </font>
    </dxf>
    <dxf>
      <fill>
        <patternFill patternType="solid">
          <bgColor indexed="17"/>
        </patternFill>
      </fill>
    </dxf>
    <dxf>
      <font>
        <name val="Arial Narrow"/>
        <scheme val="none"/>
      </font>
    </dxf>
    <dxf>
      <font>
        <sz val="8"/>
      </font>
    </dxf>
    <dxf>
      <fill>
        <patternFill>
          <bgColor theme="0" tint="-4.9989318521683403E-2"/>
        </patternFill>
      </fill>
      <border>
        <left/>
        <right/>
        <top style="hair">
          <color auto="1"/>
        </top>
        <bottom/>
        <vertical/>
        <horizontal/>
      </border>
    </dxf>
    <dxf>
      <fill>
        <patternFill patternType="none">
          <bgColor indexed="65"/>
        </patternFill>
      </fill>
      <border>
        <left/>
        <right/>
        <top/>
        <bottom/>
      </border>
    </dxf>
    <dxf>
      <fill>
        <patternFill patternType="solid">
          <bgColor indexed="22"/>
        </patternFill>
      </fill>
      <border>
        <left/>
        <right/>
        <top style="hair">
          <color indexed="17"/>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17"/>
      </font>
      <fill>
        <patternFill>
          <bgColor indexed="17"/>
        </patternFill>
      </fill>
      <border>
        <left/>
        <right/>
        <top/>
        <bottom/>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ill>
        <patternFill patternType="none">
          <bgColor indexed="65"/>
        </patternFill>
      </fill>
      <border>
        <left/>
        <right/>
        <top/>
        <bottom/>
      </border>
    </dxf>
    <dxf>
      <font>
        <condense val="0"/>
        <extend val="0"/>
        <color indexed="58"/>
      </font>
      <fill>
        <patternFill>
          <bgColor rgb="FF006E56"/>
        </patternFill>
      </fill>
      <border>
        <left/>
        <right/>
        <top/>
        <bottom/>
      </border>
    </dxf>
    <dxf>
      <fill>
        <patternFill patternType="none">
          <bgColor indexed="65"/>
        </patternFill>
      </fill>
      <border>
        <left/>
        <right/>
        <top/>
        <bottom/>
      </border>
    </dxf>
    <dxf>
      <font>
        <condense val="0"/>
        <extend val="0"/>
        <color indexed="10"/>
      </font>
      <fill>
        <patternFill>
          <bgColor indexed="10"/>
        </patternFill>
      </fill>
      <border>
        <left/>
        <right/>
        <top/>
        <bottom/>
      </border>
    </dxf>
    <dxf>
      <fill>
        <patternFill patternType="none">
          <bgColor indexed="65"/>
        </patternFill>
      </fill>
      <border>
        <left/>
        <right/>
        <top/>
        <bottom/>
      </border>
    </dxf>
    <dxf>
      <font>
        <condense val="0"/>
        <extend val="0"/>
        <color indexed="11"/>
      </font>
      <fill>
        <patternFill>
          <bgColor indexed="11"/>
        </patternFill>
      </fill>
      <border>
        <left/>
        <right/>
        <top/>
        <bottom/>
      </border>
    </dxf>
    <dxf>
      <fill>
        <patternFill patternType="none">
          <bgColor indexed="65"/>
        </patternFill>
      </fill>
      <border>
        <left/>
        <right/>
        <top/>
        <bottom/>
      </border>
    </dxf>
    <dxf>
      <font>
        <condense val="0"/>
        <extend val="0"/>
        <color indexed="9"/>
      </font>
      <fill>
        <patternFill>
          <bgColor indexed="17"/>
        </patternFill>
      </fill>
      <border>
        <left/>
        <right/>
        <top/>
        <bottom/>
      </border>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border>
        <left/>
        <right/>
        <bottom/>
      </border>
    </dxf>
    <dxf>
      <border>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ill>
        <patternFill patternType="none">
          <bgColor indexed="65"/>
        </patternFill>
      </fill>
      <border>
        <right/>
        <top/>
        <bottom/>
      </border>
    </dxf>
    <dxf>
      <font>
        <sz val="8"/>
        <name val="Arial Narrow"/>
        <scheme val="none"/>
      </font>
      <numFmt numFmtId="4" formatCode="#,##0.00"/>
    </dxf>
    <dxf>
      <border>
        <left/>
        <right/>
        <top/>
        <bottom/>
      </border>
    </dxf>
    <dxf>
      <border>
        <left style="thin">
          <color indexed="64"/>
        </left>
        <right style="thin">
          <color indexed="64"/>
        </right>
        <top style="thin">
          <color indexed="64"/>
        </top>
        <bottom style="thin">
          <color indexed="64"/>
        </bottom>
      </border>
    </dxf>
    <dxf>
      <font>
        <sz val="8"/>
        <color indexed="9"/>
        <name val="Arial Narrow"/>
        <scheme val="none"/>
      </font>
      <numFmt numFmtId="4" formatCode="#,##0.00"/>
      <fill>
        <patternFill patternType="solid">
          <fgColor indexed="17"/>
          <bgColor indexed="64"/>
        </patternFill>
      </fill>
    </dxf>
    <dxf>
      <font>
        <sz val="8"/>
        <color indexed="9"/>
        <name val="Arial Narrow"/>
        <scheme val="none"/>
      </font>
      <numFmt numFmtId="4" formatCode="#,##0.00"/>
      <fill>
        <patternFill patternType="solid">
          <fgColor indexed="17"/>
          <bgColor indexed="64"/>
        </patternFill>
      </fill>
    </dxf>
    <dxf>
      <numFmt numFmtId="1" formatCode="0"/>
    </dxf>
    <dxf>
      <numFmt numFmtId="1" formatCode="0"/>
    </dxf>
    <dxf>
      <numFmt numFmtId="1" formatCode="0"/>
    </dxf>
    <dxf>
      <border>
        <bottom style="thin">
          <color indexed="64"/>
        </bottom>
      </border>
    </dxf>
    <dxf>
      <numFmt numFmtId="4" formatCode="#,##0.00"/>
    </dxf>
    <dxf>
      <font>
        <sz val="8"/>
        <color indexed="17"/>
        <name val="Arial Narrow"/>
        <scheme val="none"/>
      </font>
      <fill>
        <patternFill patternType="solid">
          <fgColor indexed="17"/>
          <bgColor indexed="64"/>
        </patternFill>
      </fill>
    </dxf>
    <dxf>
      <font>
        <sz val="8"/>
        <color indexed="17"/>
        <name val="Arial Narrow"/>
        <scheme val="none"/>
      </font>
      <fill>
        <patternFill patternType="solid">
          <fgColor indexed="17"/>
          <bgColor indexed="64"/>
        </patternFill>
      </fill>
    </dxf>
    <dxf>
      <border>
        <left/>
      </border>
    </dxf>
    <dxf>
      <font>
        <sz val="8"/>
        <color indexed="9"/>
        <name val="Arial Narrow"/>
        <scheme val="none"/>
      </font>
      <fill>
        <patternFill patternType="solid">
          <fgColor indexed="17"/>
          <bgColor indexed="64"/>
        </patternFill>
      </fill>
      <alignment horizontal="center" textRotation="90" readingOrder="0"/>
    </dxf>
    <dxf>
      <font>
        <color indexed="9"/>
      </font>
    </dxf>
    <dxf>
      <fill>
        <patternFill patternType="solid">
          <bgColor indexed="17"/>
        </patternFill>
      </fill>
    </dxf>
    <dxf>
      <font>
        <name val="Arial Narrow"/>
        <scheme val="none"/>
      </font>
    </dxf>
    <dxf>
      <font>
        <sz val="8"/>
      </font>
    </dxf>
    <dxf>
      <font>
        <color theme="0"/>
      </font>
      <fill>
        <patternFill>
          <bgColor rgb="FF1F4D37"/>
        </patternFill>
      </fill>
      <border>
        <left/>
        <right/>
        <top/>
        <bottom/>
        <vertical/>
        <horizontal/>
      </border>
    </dxf>
    <dxf>
      <fill>
        <patternFill>
          <bgColor rgb="FF47CDA0"/>
        </patternFill>
      </fill>
      <border>
        <left/>
        <right/>
        <top/>
        <bottom/>
        <vertical/>
        <horizontal/>
      </border>
    </dxf>
    <dxf>
      <fill>
        <patternFill>
          <bgColor rgb="FFDB0707"/>
        </patternFill>
      </fill>
    </dxf>
    <dxf>
      <fill>
        <patternFill>
          <bgColor rgb="FF006E56"/>
        </patternFill>
      </fill>
    </dxf>
    <dxf>
      <fill>
        <patternFill>
          <bgColor theme="0" tint="-4.9989318521683403E-2"/>
        </patternFill>
      </fill>
      <border>
        <left/>
        <right/>
        <top style="hair">
          <color auto="1"/>
        </top>
        <bottom/>
        <vertical/>
        <horizontal/>
      </border>
    </dxf>
    <dxf>
      <fill>
        <patternFill patternType="none">
          <bgColor indexed="65"/>
        </patternFill>
      </fill>
      <border>
        <left/>
        <right/>
        <top/>
        <bottom/>
      </border>
    </dxf>
    <dxf>
      <fill>
        <patternFill patternType="solid">
          <bgColor indexed="22"/>
        </patternFill>
      </fill>
      <border>
        <left/>
        <right/>
        <top style="hair">
          <color indexed="17"/>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17"/>
      </font>
      <fill>
        <patternFill>
          <bgColor indexed="17"/>
        </patternFill>
      </fill>
      <border>
        <left/>
        <right/>
        <top/>
        <bottom/>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ill>
        <patternFill patternType="none">
          <bgColor indexed="65"/>
        </patternFill>
      </fill>
      <border>
        <left/>
        <right/>
        <top/>
        <bottom/>
      </border>
    </dxf>
    <dxf>
      <font>
        <condense val="0"/>
        <extend val="0"/>
        <color indexed="58"/>
      </font>
      <fill>
        <patternFill>
          <bgColor rgb="FF006E56"/>
        </patternFill>
      </fill>
      <border>
        <left/>
        <right/>
        <top/>
        <bottom/>
      </border>
    </dxf>
    <dxf>
      <fill>
        <patternFill patternType="none">
          <bgColor indexed="65"/>
        </patternFill>
      </fill>
      <border>
        <left/>
        <right/>
        <top/>
        <bottom/>
      </border>
    </dxf>
    <dxf>
      <font>
        <condense val="0"/>
        <extend val="0"/>
        <color indexed="10"/>
      </font>
      <fill>
        <patternFill>
          <bgColor indexed="10"/>
        </patternFill>
      </fill>
      <border>
        <left/>
        <right/>
        <top/>
        <bottom/>
      </border>
    </dxf>
    <dxf>
      <fill>
        <patternFill patternType="none">
          <bgColor indexed="65"/>
        </patternFill>
      </fill>
      <border>
        <left/>
        <right/>
        <top/>
        <bottom/>
      </border>
    </dxf>
    <dxf>
      <font>
        <condense val="0"/>
        <extend val="0"/>
        <color indexed="11"/>
      </font>
      <fill>
        <patternFill>
          <bgColor indexed="11"/>
        </patternFill>
      </fill>
      <border>
        <left/>
        <right/>
        <top/>
        <bottom/>
      </border>
    </dxf>
    <dxf>
      <fill>
        <patternFill patternType="none">
          <bgColor indexed="65"/>
        </patternFill>
      </fill>
      <border>
        <left/>
        <right/>
        <top/>
        <bottom/>
      </border>
    </dxf>
    <dxf>
      <font>
        <condense val="0"/>
        <extend val="0"/>
        <color indexed="9"/>
      </font>
      <fill>
        <patternFill>
          <bgColor indexed="17"/>
        </patternFill>
      </fill>
      <border>
        <left/>
        <right/>
        <top/>
        <bottom/>
      </border>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alignment horizontal="center" textRotation="90" readingOrder="0"/>
    </dxf>
    <dxf>
      <fill>
        <patternFill patternType="none">
          <bgColor indexed="65"/>
        </patternFill>
      </fill>
      <border>
        <top/>
        <bottom/>
      </border>
    </dxf>
    <dxf>
      <font>
        <sz val="8"/>
        <name val="Arial Narrow"/>
        <scheme val="none"/>
      </font>
      <numFmt numFmtId="4" formatCode="#,##0.00"/>
      <fill>
        <patternFill patternType="solid">
          <fgColor indexed="22"/>
          <bgColor indexed="64"/>
        </patternFill>
      </fill>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ill>
        <patternFill patternType="solid">
          <bgColor indexed="22"/>
        </patternFill>
      </fill>
      <border>
        <left/>
        <right/>
        <top style="thin">
          <color indexed="17"/>
        </top>
        <bottom style="thin">
          <color indexed="17"/>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ill>
        <patternFill patternType="none">
          <bgColor indexed="65"/>
        </patternFill>
      </fill>
      <border>
        <left/>
        <bottom/>
      </border>
    </dxf>
    <dxf>
      <font>
        <sz val="8"/>
        <name val="Arial Narrow"/>
        <scheme val="none"/>
      </font>
      <numFmt numFmtId="4" formatCode="#,##0.00"/>
    </dxf>
    <dxf>
      <border>
        <left/>
        <right/>
        <top/>
        <bottom/>
      </border>
    </dxf>
    <dxf>
      <border>
        <top style="thin">
          <color indexed="64"/>
        </top>
      </border>
    </dxf>
    <dxf>
      <border>
        <left style="thin">
          <color indexed="64"/>
        </left>
        <right style="thin">
          <color indexed="64"/>
        </right>
        <top style="thin">
          <color indexed="64"/>
        </top>
        <bottom style="thin">
          <color indexed="64"/>
        </bottom>
      </border>
    </dxf>
    <dxf>
      <font>
        <sz val="8"/>
        <color indexed="9"/>
        <name val="Arial Narrow"/>
        <scheme val="none"/>
      </font>
      <numFmt numFmtId="4" formatCode="#,##0.00"/>
      <fill>
        <patternFill patternType="solid">
          <fgColor indexed="17"/>
          <bgColor indexed="64"/>
        </patternFill>
      </fill>
    </dxf>
    <dxf>
      <font>
        <sz val="8"/>
        <color indexed="9"/>
        <name val="Arial Narrow"/>
        <scheme val="none"/>
      </font>
      <numFmt numFmtId="4" formatCode="#,##0.00"/>
      <fill>
        <patternFill patternType="solid">
          <fgColor indexed="17"/>
          <bgColor indexed="64"/>
        </patternFill>
      </fill>
    </dxf>
    <dxf>
      <numFmt numFmtId="1" formatCode="0"/>
    </dxf>
    <dxf>
      <numFmt numFmtId="1" formatCode="0"/>
    </dxf>
    <dxf>
      <numFmt numFmtId="1" formatCode="0"/>
    </dxf>
    <dxf>
      <border>
        <bottom style="thin">
          <color indexed="64"/>
        </bottom>
      </border>
    </dxf>
    <dxf>
      <numFmt numFmtId="4" formatCode="#,##0.00"/>
    </dxf>
    <dxf>
      <font>
        <sz val="8"/>
        <color indexed="17"/>
        <name val="Arial Narrow"/>
        <scheme val="none"/>
      </font>
      <fill>
        <patternFill patternType="solid">
          <fgColor indexed="17"/>
          <bgColor indexed="64"/>
        </patternFill>
      </fill>
    </dxf>
    <dxf>
      <font>
        <sz val="8"/>
        <color indexed="17"/>
        <name val="Arial Narrow"/>
        <scheme val="none"/>
      </font>
      <fill>
        <patternFill patternType="solid">
          <fgColor indexed="17"/>
          <bgColor indexed="64"/>
        </patternFill>
      </fill>
    </dxf>
    <dxf>
      <border>
        <right/>
      </border>
    </dxf>
    <dxf>
      <font>
        <sz val="8"/>
        <color indexed="9"/>
        <name val="Arial Narrow"/>
        <scheme val="none"/>
      </font>
      <fill>
        <patternFill patternType="solid">
          <fgColor indexed="17"/>
          <bgColor indexed="64"/>
        </patternFill>
      </fill>
      <alignment horizontal="center" textRotation="90" readingOrder="0"/>
    </dxf>
    <dxf>
      <font>
        <color indexed="9"/>
      </font>
    </dxf>
    <dxf>
      <fill>
        <patternFill patternType="solid">
          <bgColor indexed="17"/>
        </patternFill>
      </fill>
    </dxf>
    <dxf>
      <font>
        <name val="Arial Narrow"/>
        <scheme val="none"/>
      </font>
    </dxf>
    <dxf>
      <font>
        <sz val="8"/>
      </font>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ill>
        <patternFill patternType="none">
          <bgColor indexed="65"/>
        </patternFill>
      </fill>
      <border>
        <left/>
        <right/>
        <top/>
        <bottom/>
      </border>
    </dxf>
    <dxf>
      <font>
        <condense val="0"/>
        <extend val="0"/>
        <color indexed="11"/>
      </font>
      <fill>
        <patternFill>
          <bgColor indexed="11"/>
        </patternFill>
      </fill>
      <border>
        <left/>
        <right/>
        <top/>
        <bottom/>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indexed="9"/>
      </font>
      <fill>
        <patternFill>
          <bgColor indexed="57"/>
        </patternFill>
      </fill>
      <border>
        <left/>
        <right/>
        <top/>
        <bottom/>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ill>
        <patternFill>
          <bgColor theme="0" tint="-4.9989318521683403E-2"/>
        </patternFill>
      </fill>
      <border>
        <left/>
        <right/>
        <top style="hair">
          <color auto="1"/>
        </top>
        <bottom/>
        <vertical/>
        <horizontal/>
      </border>
    </dxf>
    <dxf>
      <font>
        <condense val="0"/>
        <extend val="0"/>
        <color indexed="57"/>
      </font>
      <fill>
        <patternFill>
          <bgColor indexed="57"/>
        </patternFill>
      </fill>
      <border>
        <left/>
        <right/>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indexed="57"/>
      </font>
      <fill>
        <patternFill>
          <bgColor indexed="57"/>
        </patternFill>
      </fill>
      <border>
        <left/>
        <right/>
        <top/>
        <bottom/>
      </border>
    </dxf>
    <dxf>
      <font>
        <color theme="0"/>
      </font>
      <fill>
        <patternFill>
          <bgColor rgb="FF1F4D37"/>
        </patternFill>
      </fill>
      <border>
        <left/>
        <right/>
        <top/>
        <bottom/>
        <vertical/>
        <horizontal/>
      </border>
    </dxf>
    <dxf>
      <fill>
        <patternFill>
          <bgColor rgb="FF47CDA0"/>
        </patternFill>
      </fill>
      <border>
        <left/>
        <right/>
        <top/>
        <bottom/>
        <vertical/>
        <horizontal/>
      </border>
    </dxf>
    <dxf>
      <fill>
        <patternFill>
          <bgColor rgb="FFDB0707"/>
        </patternFill>
      </fill>
    </dxf>
    <dxf>
      <fill>
        <patternFill>
          <bgColor rgb="FF006E56"/>
        </patternFill>
      </fill>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ill>
        <patternFill patternType="none">
          <bgColor indexed="65"/>
        </patternFill>
      </fill>
      <border>
        <left/>
        <right/>
        <top/>
        <bottom/>
      </border>
    </dxf>
    <dxf>
      <font>
        <condense val="0"/>
        <extend val="0"/>
        <color indexed="58"/>
      </font>
      <fill>
        <patternFill>
          <bgColor rgb="FF006E56"/>
        </patternFill>
      </fill>
      <border>
        <left/>
        <right/>
        <top/>
        <bottom/>
      </border>
    </dxf>
    <dxf>
      <fill>
        <patternFill patternType="none">
          <bgColor indexed="65"/>
        </patternFill>
      </fill>
      <border>
        <left/>
        <right/>
        <top/>
        <bottom/>
      </border>
    </dxf>
    <dxf>
      <font>
        <condense val="0"/>
        <extend val="0"/>
        <color indexed="10"/>
      </font>
      <fill>
        <patternFill>
          <bgColor indexed="10"/>
        </patternFill>
      </fill>
      <border>
        <left/>
        <right/>
        <top/>
        <bottom/>
      </border>
    </dxf>
    <dxf>
      <fill>
        <patternFill patternType="none">
          <bgColor indexed="65"/>
        </patternFill>
      </fill>
      <border>
        <left/>
        <right/>
        <top/>
        <bottom/>
      </border>
    </dxf>
    <dxf>
      <font>
        <condense val="0"/>
        <extend val="0"/>
        <color indexed="11"/>
      </font>
      <fill>
        <patternFill>
          <bgColor indexed="11"/>
        </patternFill>
      </fill>
      <border>
        <left/>
        <right/>
        <top/>
        <bottom/>
      </border>
    </dxf>
    <dxf>
      <fill>
        <patternFill patternType="none">
          <bgColor indexed="65"/>
        </patternFill>
      </fill>
      <border>
        <left/>
        <right/>
        <top/>
        <bottom/>
      </border>
    </dxf>
    <dxf>
      <font>
        <condense val="0"/>
        <extend val="0"/>
        <color indexed="9"/>
      </font>
      <fill>
        <patternFill>
          <bgColor indexed="17"/>
        </patternFill>
      </fill>
      <border>
        <left/>
        <right/>
        <top/>
        <bottom/>
      </border>
    </dxf>
    <dxf>
      <font>
        <condense val="0"/>
        <extend val="0"/>
        <color indexed="9"/>
      </font>
      <fill>
        <patternFill>
          <bgColor indexed="57"/>
        </patternFill>
      </fill>
      <border>
        <left/>
        <right/>
        <top/>
        <bottom/>
      </border>
    </dxf>
    <dxf>
      <font>
        <sz val="8"/>
        <name val="Arial Narrow"/>
        <scheme val="none"/>
      </font>
      <numFmt numFmtId="4" formatCode="#,##0.0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4" formatCode="#,##0.00"/>
    </dxf>
    <dxf>
      <border>
        <left/>
        <right/>
        <top/>
        <bottom/>
      </border>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font>
        <sz val="8"/>
        <name val="Arial Narrow"/>
        <scheme val="none"/>
      </font>
      <numFmt numFmtId="4" formatCode="#,##0.00"/>
    </dxf>
    <dxf>
      <border>
        <right/>
      </border>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sz val="8"/>
        <name val="Arial Narrow"/>
        <scheme val="none"/>
      </font>
      <numFmt numFmtId="1" formatCode="0"/>
    </dxf>
    <dxf>
      <font>
        <color auto="1"/>
      </font>
    </dxf>
    <dxf>
      <font>
        <color auto="1"/>
      </font>
    </dxf>
    <dxf>
      <font>
        <color auto="1"/>
      </font>
    </dxf>
    <dxf>
      <font>
        <color auto="1"/>
      </font>
    </dxf>
    <dxf>
      <fill>
        <patternFill patternType="none">
          <bgColor indexed="65"/>
        </patternFill>
      </fill>
      <border>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bottom/>
      </border>
    </dxf>
    <dxf>
      <font>
        <sz val="8"/>
        <name val="Arial Narrow"/>
        <scheme val="none"/>
      </font>
    </dxf>
    <dxf>
      <font>
        <color indexed="9"/>
      </font>
    </dxf>
    <dxf>
      <font>
        <color indexed="9"/>
      </font>
    </dxf>
    <dxf>
      <font>
        <color indexed="9"/>
      </font>
    </dxf>
    <dxf>
      <font>
        <color indexed="9"/>
      </font>
    </dxf>
    <dxf>
      <font>
        <color indexed="9"/>
      </font>
    </dxf>
    <dxf>
      <font>
        <color indexed="9"/>
      </font>
    </dxf>
    <dxf>
      <fill>
        <patternFill>
          <bgColor indexed="17"/>
        </patternFill>
      </fill>
    </dxf>
    <dxf>
      <fill>
        <patternFill>
          <bgColor indexed="17"/>
        </patternFill>
      </fill>
    </dxf>
    <dxf>
      <fill>
        <patternFill>
          <bgColor indexed="17"/>
        </patternFill>
      </fill>
    </dxf>
    <dxf>
      <fill>
        <patternFill>
          <bgColor indexed="17"/>
        </patternFill>
      </fill>
    </dxf>
    <dxf>
      <fill>
        <patternFill>
          <bgColor indexed="17"/>
        </patternFill>
      </fill>
    </dxf>
    <dxf>
      <fill>
        <patternFill>
          <bgColor indexed="17"/>
        </patternFill>
      </fill>
    </dxf>
    <dxf>
      <border>
        <left/>
        <right/>
        <top/>
        <bottom/>
      </border>
    </dxf>
    <dxf>
      <border>
        <top style="thin">
          <color indexed="64"/>
        </top>
      </border>
    </dxf>
    <dxf>
      <font>
        <sz val="8"/>
        <color indexed="9"/>
        <name val="Arial Narrow"/>
        <scheme val="none"/>
      </font>
      <numFmt numFmtId="4" formatCode="#,##0.00"/>
      <fill>
        <patternFill patternType="solid">
          <fgColor indexed="17"/>
          <bgColor indexed="64"/>
        </patternFill>
      </fill>
    </dxf>
    <dxf>
      <font>
        <sz val="8"/>
        <color indexed="9"/>
        <name val="Arial Narrow"/>
        <scheme val="none"/>
      </font>
      <numFmt numFmtId="4" formatCode="#,##0.00"/>
      <fill>
        <patternFill patternType="solid">
          <fgColor indexed="17"/>
          <bgColor indexed="64"/>
        </patternFill>
      </fill>
    </dxf>
    <dxf>
      <numFmt numFmtId="1" formatCode="0"/>
    </dxf>
    <dxf>
      <numFmt numFmtId="1" formatCode="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4" formatCode="#,##0.00"/>
    </dxf>
    <dxf>
      <font>
        <sz val="8"/>
        <color indexed="17"/>
        <name val="Arial Narrow"/>
        <scheme val="none"/>
      </font>
      <fill>
        <patternFill patternType="solid">
          <fgColor indexed="17"/>
          <bgColor indexed="64"/>
        </patternFill>
      </fill>
    </dxf>
    <dxf>
      <font>
        <sz val="8"/>
        <color indexed="17"/>
        <name val="Arial Narrow"/>
        <scheme val="none"/>
      </font>
      <fill>
        <patternFill patternType="solid">
          <fgColor indexed="17"/>
          <bgColor indexed="64"/>
        </patternFill>
      </fill>
    </dxf>
    <dxf>
      <border>
        <right/>
      </border>
    </dxf>
    <dxf>
      <border>
        <left/>
      </border>
    </dxf>
    <dxf>
      <font>
        <color indexed="9"/>
      </font>
    </dxf>
    <dxf>
      <font>
        <color indexed="9"/>
      </font>
    </dxf>
    <dxf>
      <fill>
        <patternFill patternType="solid">
          <bgColor indexed="17"/>
        </patternFill>
      </fill>
    </dxf>
    <dxf>
      <fill>
        <patternFill patternType="solid">
          <bgColor indexed="17"/>
        </patternFill>
      </fill>
    </dxf>
    <dxf>
      <fill>
        <patternFill patternType="solid">
          <bgColor indexed="17"/>
        </patternFill>
      </fill>
    </dxf>
    <dxf>
      <fill>
        <patternFill patternType="solid">
          <bgColor indexed="17"/>
        </patternFill>
      </fill>
    </dxf>
    <dxf>
      <fill>
        <patternFill patternType="solid">
          <bgColor indexed="17"/>
        </patternFill>
      </fill>
    </dxf>
    <dxf>
      <font>
        <name val="Arial Narrow"/>
        <scheme val="none"/>
      </font>
    </dxf>
    <dxf>
      <font>
        <sz val="8"/>
      </font>
    </dxf>
    <dxf>
      <fill>
        <patternFill patternType="none">
          <bgColor indexed="65"/>
        </patternFill>
      </fill>
      <border>
        <left/>
        <right/>
        <top/>
        <bottom/>
      </border>
    </dxf>
    <dxf>
      <fill>
        <patternFill patternType="solid">
          <bgColor indexed="57"/>
        </patternFill>
      </fill>
      <border>
        <left/>
        <right/>
        <top style="thin">
          <color indexed="64"/>
        </top>
        <bottom style="thin">
          <color indexed="64"/>
        </bottom>
      </border>
    </dxf>
    <dxf>
      <fill>
        <patternFill>
          <bgColor indexed="57"/>
        </patternFill>
      </fill>
      <border>
        <left/>
        <right style="thin">
          <color indexed="64"/>
        </right>
        <top style="thin">
          <color indexed="64"/>
        </top>
        <bottom style="thin">
          <color indexed="64"/>
        </bottom>
      </border>
    </dxf>
    <dxf>
      <font>
        <condense val="0"/>
        <extend val="0"/>
        <color auto="1"/>
      </font>
      <fill>
        <patternFill patternType="none">
          <bgColor indexed="65"/>
        </patternFill>
      </fill>
      <border>
        <left/>
        <right/>
        <top/>
        <bottom/>
      </border>
    </dxf>
    <dxf>
      <font>
        <condense val="0"/>
        <extend val="0"/>
        <color indexed="9"/>
      </font>
      <fill>
        <patternFill>
          <bgColor indexed="17"/>
        </patternFill>
      </fill>
      <border>
        <left/>
        <right/>
        <top/>
        <bottom/>
      </border>
    </dxf>
    <dxf>
      <font>
        <color theme="0"/>
      </font>
      <fill>
        <patternFill>
          <bgColor rgb="FF1F4D37"/>
        </patternFill>
      </fill>
      <border>
        <left/>
        <right/>
        <top/>
        <bottom/>
      </border>
    </dxf>
    <dxf>
      <fill>
        <patternFill>
          <bgColor rgb="FF47CDA0"/>
        </patternFill>
      </fill>
    </dxf>
    <dxf>
      <font>
        <color rgb="FFDB0707"/>
      </font>
      <fill>
        <patternFill>
          <bgColor rgb="FFDB0707"/>
        </patternFill>
      </fill>
    </dxf>
    <dxf>
      <fill>
        <patternFill>
          <bgColor rgb="FF006E56"/>
        </patternFill>
      </fill>
    </dxf>
    <dxf>
      <fill>
        <patternFill>
          <bgColor theme="0" tint="-4.9989318521683403E-2"/>
        </patternFill>
      </fill>
      <border>
        <left/>
        <right/>
        <top style="hair">
          <color auto="1"/>
        </top>
        <bottom/>
        <vertical/>
        <horizontal/>
      </border>
    </dxf>
    <dxf>
      <font>
        <condense val="0"/>
        <extend val="0"/>
        <color indexed="17"/>
      </font>
      <fill>
        <patternFill>
          <bgColor indexed="17"/>
        </patternFill>
      </fill>
      <border>
        <left/>
        <right/>
        <top/>
        <bottom/>
      </border>
    </dxf>
    <dxf>
      <font>
        <condense val="0"/>
        <extend val="0"/>
        <color indexed="9"/>
      </font>
      <fill>
        <patternFill>
          <bgColor indexed="17"/>
        </patternFill>
      </fill>
      <border>
        <left/>
        <right/>
        <top/>
        <bottom/>
      </border>
    </dxf>
    <dxf>
      <font>
        <condense val="0"/>
        <extend val="0"/>
        <color auto="1"/>
      </font>
      <fill>
        <patternFill>
          <bgColor indexed="42"/>
        </patternFill>
      </fill>
      <border>
        <left style="thin">
          <color indexed="64"/>
        </left>
        <right style="thin">
          <color indexed="64"/>
        </right>
        <top/>
        <bottom/>
      </border>
    </dxf>
    <dxf>
      <font>
        <condense val="0"/>
        <extend val="0"/>
        <color auto="1"/>
      </font>
      <fill>
        <patternFill>
          <bgColor indexed="42"/>
        </patternFill>
      </fill>
      <border>
        <left style="thin">
          <color indexed="64"/>
        </left>
        <right style="thin">
          <color indexed="64"/>
        </right>
        <top style="thin">
          <color indexed="64"/>
        </top>
        <bottom/>
      </border>
    </dxf>
    <dxf>
      <font>
        <condense val="0"/>
        <extend val="0"/>
        <color indexed="57"/>
      </font>
      <fill>
        <patternFill>
          <bgColor indexed="57"/>
        </patternFill>
      </fill>
      <border>
        <left/>
        <right/>
        <top style="thin">
          <color indexed="64"/>
        </top>
        <bottom style="thin">
          <color indexed="64"/>
        </bottom>
      </border>
    </dxf>
    <dxf>
      <fill>
        <patternFill patternType="none">
          <bgColor indexed="65"/>
        </patternFill>
      </fill>
      <border>
        <left/>
        <right/>
        <top/>
        <bottom/>
      </border>
    </dxf>
    <dxf>
      <font>
        <condense val="0"/>
        <extend val="0"/>
        <color auto="1"/>
      </font>
      <fill>
        <patternFill patternType="solid">
          <bgColor indexed="22"/>
        </patternFill>
      </fill>
      <border>
        <left/>
        <right/>
        <top style="hair">
          <color indexed="17"/>
        </top>
        <bottom/>
      </border>
    </dxf>
    <dxf>
      <font>
        <condense val="0"/>
        <extend val="0"/>
        <color indexed="57"/>
      </font>
      <fill>
        <patternFill>
          <bgColor indexed="57"/>
        </patternFill>
      </fill>
      <border>
        <left/>
        <right/>
        <top/>
        <bottom/>
      </border>
    </dxf>
    <dxf>
      <fill>
        <patternFill patternType="none">
          <bgColor indexed="65"/>
        </patternFill>
      </fill>
      <border>
        <left/>
        <right/>
        <top/>
        <bottom/>
      </border>
    </dxf>
    <dxf>
      <font>
        <condense val="0"/>
        <extend val="0"/>
        <color indexed="10"/>
      </font>
      <fill>
        <patternFill>
          <bgColor indexed="10"/>
        </patternFill>
      </fill>
      <border>
        <left/>
        <right/>
        <top/>
        <bottom/>
      </border>
    </dxf>
    <dxf>
      <fill>
        <patternFill patternType="none">
          <bgColor indexed="65"/>
        </patternFill>
      </fill>
      <border>
        <left/>
        <right/>
        <top/>
        <bottom/>
      </border>
    </dxf>
    <dxf>
      <fill>
        <patternFill>
          <bgColor indexed="11"/>
        </patternFill>
      </fill>
      <border>
        <left/>
        <right/>
        <top/>
        <bottom/>
      </border>
    </dxf>
    <dxf>
      <font>
        <condense val="0"/>
        <extend val="0"/>
        <color auto="1"/>
      </font>
      <fill>
        <patternFill patternType="none">
          <bgColor indexed="65"/>
        </patternFill>
      </fill>
      <border>
        <left/>
        <right/>
        <top/>
        <bottom/>
      </border>
    </dxf>
    <dxf>
      <font>
        <condense val="0"/>
        <extend val="0"/>
        <color indexed="9"/>
      </font>
      <fill>
        <patternFill>
          <bgColor indexed="1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9"/>
      </font>
      <fill>
        <patternFill>
          <bgColor indexed="57"/>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hair">
          <color indexed="17"/>
        </top>
        <bottom/>
      </border>
    </dxf>
    <dxf>
      <font>
        <condense val="0"/>
        <extend val="0"/>
        <color indexed="57"/>
      </font>
      <fill>
        <patternFill>
          <bgColor indexed="57"/>
        </patternFill>
      </fill>
      <border>
        <left/>
        <right/>
        <top/>
        <bottom/>
      </border>
    </dxf>
    <dxf>
      <font>
        <condense val="0"/>
        <extend val="0"/>
        <color indexed="58"/>
      </font>
      <fill>
        <patternFill>
          <bgColor rgb="FF006E56"/>
        </patternFill>
      </fill>
      <border>
        <left/>
        <right/>
        <top/>
        <bottom/>
      </border>
    </dxf>
    <dxf>
      <font>
        <condense val="0"/>
        <extend val="0"/>
        <color auto="1"/>
      </font>
      <fill>
        <patternFill>
          <bgColor indexed="42"/>
        </patternFill>
      </fill>
      <border>
        <left/>
        <right/>
        <top/>
        <bottom/>
      </border>
    </dxf>
    <dxf>
      <font>
        <condense val="0"/>
        <extend val="0"/>
        <color auto="1"/>
      </font>
      <fill>
        <patternFill>
          <bgColor indexed="42"/>
        </patternFill>
      </fill>
      <border>
        <left/>
        <right/>
        <top style="thin">
          <color indexed="17"/>
        </top>
        <bottom/>
      </border>
    </dxf>
    <dxf>
      <font>
        <condense val="0"/>
        <extend val="0"/>
        <color indexed="57"/>
      </font>
      <fill>
        <patternFill>
          <bgColor indexed="57"/>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0707"/>
      <rgbColor rgb="0047CDA0"/>
      <rgbColor rgb="000000FF"/>
      <rgbColor rgb="00FFFF00"/>
      <rgbColor rgb="00FF00FF"/>
      <rgbColor rgb="0000FFFF"/>
      <rgbColor rgb="00800000"/>
      <rgbColor rgb="001F4D37"/>
      <rgbColor rgb="00000080"/>
      <rgbColor rgb="00808000"/>
      <rgbColor rgb="00800080"/>
      <rgbColor rgb="00008080"/>
      <rgbColor rgb="00F2F2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1F7D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2B916F"/>
      <rgbColor rgb="0018261D"/>
      <rgbColor rgb="00333300"/>
      <rgbColor rgb="00993300"/>
      <rgbColor rgb="00993366"/>
      <rgbColor rgb="00333399"/>
      <rgbColor rgb="00333333"/>
    </indexedColors>
    <mruColors>
      <color rgb="FF2B916F"/>
      <color rgb="FF1F4D37"/>
      <color rgb="FFF2F2F2"/>
      <color rgb="FFC1F7DB"/>
      <color rgb="FF92D050"/>
      <color rgb="FF006E56"/>
      <color rgb="FFCCFFCC"/>
      <color rgb="FF47CDA0"/>
      <color rgb="FFDB0707"/>
      <color rgb="FF1826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D3"/></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1609724</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57149</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742949</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2266949</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twoCellAnchor editAs="oneCell">
    <xdr:from>
      <xdr:col>1</xdr:col>
      <xdr:colOff>0</xdr:colOff>
      <xdr:row>1</xdr:row>
      <xdr:rowOff>0</xdr:rowOff>
    </xdr:from>
    <xdr:to>
      <xdr:col>4</xdr:col>
      <xdr:colOff>2266949</xdr:colOff>
      <xdr:row>4</xdr:row>
      <xdr:rowOff>7665</xdr:rowOff>
    </xdr:to>
    <xdr:pic>
      <xdr:nvPicPr>
        <xdr:cNvPr id="4" name="Picture 3"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447674</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390524</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200024</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276224</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200024</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266699</xdr:colOff>
      <xdr:row>4</xdr:row>
      <xdr:rowOff>7665</xdr:rowOff>
    </xdr:to>
    <xdr:pic>
      <xdr:nvPicPr>
        <xdr:cNvPr id="2" name="Picture 1"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314324</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1152524</xdr:colOff>
      <xdr:row>4</xdr:row>
      <xdr:rowOff>7665</xdr:rowOff>
    </xdr:to>
    <xdr:pic>
      <xdr:nvPicPr>
        <xdr:cNvPr id="3" name="Picture 2" descr="Final_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95250"/>
          <a:ext cx="4476749" cy="51249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pivotCacheDefinition1.xml><?xml version="1.0" encoding="utf-8"?>
<pivotCacheDefinition xmlns="http://schemas.openxmlformats.org/spreadsheetml/2006/main" xmlns:r="http://schemas.openxmlformats.org/officeDocument/2006/relationships" r:id="rId1" refreshedBy="Darya Ostroverkhova" refreshedDate="42123.713883101853" createdVersion="3" refreshedVersion="5" recordCount="126">
  <cacheSource type="worksheet">
    <worksheetSource ref="A1:C65480" sheet="MigrationList"/>
  </cacheSource>
  <cacheFields count="3">
    <cacheField name="OldProduct" numFmtId="0">
      <sharedItems containsBlank="1" count="16">
        <s v="4851: Kaspersky WorkSpace Security   (default option)"/>
        <s v="4851: Kaspersky WorkSpace Security   (2nd migration option)"/>
        <s v="4851: Kaspersky WorkSpace Security   (3rd migration option)"/>
        <s v="4851: Kaspersky WorkSpace Security   (4th migration option)"/>
        <s v="4851: Kaspersky WorkSpace Security   (5th migration option)"/>
        <s v="4853: Kaspersky BusinessSpace Security   (default option)"/>
        <s v="4853: Kaspersky BusinessSpace Security   (2nd migration option)"/>
        <s v="4853: Kaspersky BusinessSpace Security   (3rd migration option)"/>
        <s v="4857: Kaspersky EnterpriseSpace Security   (default option)"/>
        <s v="4857: Kaspersky EnterpriseSpace Security   (2nd migration option)"/>
        <s v="4857: Kaspersky EnterpriseSpace Security   (3rd migration option)"/>
        <s v="4859: Kaspersky TotalSpace Security   (default option)"/>
        <s v="4859: Kaspersky TotalSpace Security   (2nd migration option)"/>
        <s v="4859: Kaspersky TotalSpace Security   (3rd migration option)"/>
        <m/>
        <s v="4213: Kaspersky Anti-Virus for File Server" u="1"/>
      </sharedItems>
    </cacheField>
    <cacheField name="Ind" numFmtId="0">
      <sharedItems containsBlank="1" containsMixedTypes="1" containsNumber="1" containsInteger="1" minValue="1" maxValue="1" count="3">
        <s v="1"/>
        <n v="1"/>
        <m/>
      </sharedItems>
    </cacheField>
    <cacheField name="NewProduct" numFmtId="0">
      <sharedItems containsBlank="1" count="36">
        <s v="4863: Kaspersky Endpoint Security для бизнеса – Стандартный   "/>
        <s v="4861: Kaspersky Endpoint Security для бизнеса – Стартовый + 4025: Kaspersky Security для мобильных устройств  "/>
        <s v="4861: Kaspersky Endpoint Security для бизнеса – Стартовый   "/>
        <s v="4867: Kaspersky Endpoint Security для бизнеса – Расширенный    "/>
        <s v="4869: Kaspersky Total Security для бизнеса   "/>
        <s v="4863: Kaspersky Endpoint Security для бизнеса – Стандартный    "/>
        <s v="4863: Kaspersky Endpoint Security для бизнеса – Стандартный + 4313: Kaspersky Security для почтовых серверов "/>
        <s v="4867: Kaspersky Endpoint Security для бизнеса – Расширенный + 4313: Kaspersky Security для почтовых серверов "/>
        <s v="4869: Kaspersky Total Security для бизнеса    "/>
        <s v="4863: Kaspersky Endpoint Security для бизнеса – Стандартный + 4313: Kaspersky Security для почтовых серверов  + 4413: Kaspersky Security для интернет-шлюзов  + 4323: Kaspersky Security для серверов совместной работы "/>
        <s v="4867: Kaspersky Endpoint Security для бизнеса – Расширенный + 4313: Kaspersky Security для почтовых серверов  + 4413: Kaspersky Security для интернет-шлюзов  + 4323: Kaspersky Security для серверов совместной работы"/>
        <m/>
        <s v="4861: Kaspersky Endpoint Security for Business - Core + 4025: Kaspersky Security for Mobile" u="1"/>
        <s v="4863: Kaspersky Endpoint Security для бизнеса – Стандартный" u="1"/>
        <s v="4867: Kaspersky Endpoint Security for Business - Advanced" u="1"/>
        <s v="4867: Kaspersky Endpoint Security для бизнеса – Расширенный + 4313: Kaspersky Security для почтовых серверов (Add-on)" u="1"/>
        <s v="4863: Kaspersky Endpoint Security для бизнеса – Стандартный + 4313: Kaspersky Security для почтовых серверов (Add-on) + 4413: Kaspersky Security для интернет-шлюзов (Add-on) + 4323: Kaspersky Security для серверов совместной работы (Add-on)" u="1"/>
        <s v="4867: Kaspersky Endpoint Security для бизнеса – Стандартный + 4313: Kaspersky Security для почтовых серверов (Add-on) + 4413: Kaspersky Security для интернет-шлюзов (Add-on) + 4323: Kaspersky Security для серверов совместной работы(Add-on)" u="1"/>
        <s v="4863: Kaspersky Endpoint Security for Business - Select + 4313: Kaspersky Security for Mail Server (Add-on)" u="1"/>
        <s v="4867: Kaspersky Endpoint Security для бизнеса – Расширенный + 4313: Kaspersky Security для почтовых серверов (Add-on)   " u="1"/>
        <s v="4863: Kaspersky Endpoint Security для бизнеса – Стандартный + 4313: Kaspersky Security для почтовых серверов (Add-on) + 4413: Kaspersky Security для интернет-шлюзов (Add-on) + 4323: Kaspersky Security для серверов совместной работы (Add-on)     " u="1"/>
        <s v="4861: Kaspersky Endpoint Security for Business - Core" u="1"/>
        <s v="4867: Kaspersky Endpoint Security для бизнеса – Стандартный + 4313: Kaspersky Security для почтовых серверов (Add-on) + 4413: Kaspersky Security для интернет-шлюзов (Add-on) + 4323: Kaspersky Security для серверов совместной работы(Add-on)     " u="1"/>
        <s v="4861: Kaspersky Endpoint Security для бизнеса – Стартовый + 4025: Kaspersky Security для мобильных устройств" u="1"/>
        <s v="4863: Kaspersky Endpoint Security для бизнеса – Стандартный + 4313: Kaspersky Security для почтовых серверов (Add-on)" u="1"/>
        <s v="4869: Kaspersky Total Security for Business" u="1"/>
        <s v="4863: Kaspersky Endpoint Security для бизнеса – Стандартный + 4313: Kaspersky Security для почтовых серверов (Add-on)   " u="1"/>
        <s v="4867: Kaspersky Endpoint Security for Business - Advanced + 4313: Kaspersky Security for Mail Server (Add-on)" u="1"/>
        <s v="4231: Kaspersky Security for File Server" u="1"/>
        <s v="4867: Kaspersky Endpoint Security for Business - Advanced + 4313: Kaspersky Security for Mail Server (Add-on) + 4413: Kaspersky Security for Internet Gateway (Add-on) + 4323: Kaspersky Security for Collaboration (Add-on)" u="1"/>
        <s v="4863: Kaspersky Endpoint Security for Business - Select" u="1"/>
        <s v="4867: Kaspersky Endpoint Security для бизнеса – Расширенный" u="1"/>
        <s v="4867: Kaspersky Endpoint Security для бизнеса – Стандартный + 4313: Kaspersky Security для почтовых серверов  + 4413: Kaspersky Security для интернет-шлюзов  + 4323: Kaspersky Security для серверов совместной работы" u="1"/>
        <s v="4869: Kaspersky Total Security для бизнеса" u="1"/>
        <s v="4861: Kaspersky Endpoint Security для бизнеса – Стартовый" u="1"/>
        <s v="4863: Kaspersky Endpoint Security for Business - Select + 4313: Kaspersky Security for Mail Server (Add-on) + 4413: Kaspersky Security for Internet Gateway (Add-on) + 4323: Kaspersky Security for Collaboration (Add-on)"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rya Ostroverkhova" refreshedDate="42318.731095601855" createdVersion="3" refreshedVersion="5" recordCount="82">
  <cacheSource type="worksheet">
    <worksheetSource ref="A1:H65486" sheet="ProductList"/>
  </cacheSource>
  <cacheFields count="8">
    <cacheField name="Model" numFmtId="0">
      <sharedItems containsBlank="1"/>
    </cacheField>
    <cacheField name="Sector" numFmtId="0">
      <sharedItems containsBlank="1"/>
    </cacheField>
    <cacheField name="Category" numFmtId="0">
      <sharedItems containsBlank="1" count="7">
        <s v="Special Security"/>
        <s v="Storage Security"/>
        <s v="Mail&amp;Gateway Security"/>
        <s v="Targeted Security"/>
        <s v="OpenSpace Security"/>
        <s v="Gateway Security"/>
        <m/>
      </sharedItems>
    </cacheField>
    <cacheField name="Code" numFmtId="0">
      <sharedItems containsString="0" containsBlank="1" containsNumber="1" containsInteger="1" minValue="4025" maxValue="9121" count="21">
        <n v="4025"/>
        <n v="4151"/>
        <n v="4221"/>
        <n v="4251"/>
        <n v="4313"/>
        <n v="4323"/>
        <n v="4413"/>
        <n v="4551"/>
        <n v="4713"/>
        <n v="4861"/>
        <n v="4863"/>
        <n v="4867"/>
        <n v="4869"/>
        <n v="5111"/>
        <n v="5711"/>
        <n v="5811"/>
        <n v="9121"/>
        <n v="4231"/>
        <m/>
        <n v="9111" u="1"/>
        <n v="4107" u="1"/>
      </sharedItems>
    </cacheField>
    <cacheField name="Product" numFmtId="0">
      <sharedItems containsBlank="1" count="38">
        <s v="4025: Kaspersky Security для мобильных устройств"/>
        <s v="4151: Kaspersky Security для виртуальных сред, Desktop"/>
        <s v="4221: Kaspersky Security для систем хранения данных"/>
        <s v="4251: Kaspersky Security для виртуальных сред, Server"/>
        <s v="4313: Kaspersky Security для почтовых серверов"/>
        <s v="4323:  Kaspersky Security для серверов совместной работы"/>
        <s v="4413: Kaspersky Security для интернет-шлюзов"/>
        <s v="4551: Kaspersky Security для виртуальных сред, Core"/>
        <s v="4713: Kaspersky Anti-Spam для Linux"/>
        <s v="4861: Kaspersky Endpoint Security для бизнеса – Стартовый"/>
        <s v="4863: Kaspersky Endpoint Security для бизнеса – Стандартный"/>
        <s v="4867: Kaspersky Endpoint Security для бизнеса – Расширенный"/>
        <s v="4869: Kaspersky Total Security для бизнеса"/>
        <s v="5111: Kaspersky Anti-Virus for xSP"/>
        <s v="5711: Kaspersky Anti-Spam for xSP"/>
        <s v="5811: Kaspersky Security for xSP"/>
        <s v="9121: Kaspersky Systems Management"/>
        <s v="4231: Kaspersky Security для файловых серверов"/>
        <m/>
        <s v="4025: Kaspersky Security for Mobile" u="1"/>
        <s v="9121: Kaspersky Total Security для бизнеса" u="1"/>
        <s v="4221: Антивирус Касперского для систем хранения данных" u="1"/>
        <s v="4313: Kaspersky Security for Mail Server" u="1"/>
        <s v="9111: Security Center Service Provider Edition" u="1"/>
        <s v="4867: Kaspersky Endpoint Security for Business - Advanced" u="1"/>
        <s v="4221: Kaspersky Anti-Virus for Storage" u="1"/>
        <s v="4413: Kaspersky Security for Internet Gateway" u="1"/>
        <s v="4861: Kaspersky Endpoint Security for Business - Core" u="1"/>
        <s v="4713: Kaspersky Anti-Spam for Linux" u="1"/>
        <s v="4107: Kaspersky S.O.S." u="1"/>
        <s v="4869: Kaspersky Total Security for Business" u="1"/>
        <s v="4151: Kaspersky Security for Virtualization, Desktop" u="1"/>
        <s v="4323: Kaspersky Security for Collaboration" u="1"/>
        <s v="4231: Kaspersky Security for File Server " u="1"/>
        <s v="4551: Kaspersky Security for Virtualization, Core" u="1"/>
        <s v="4251: Kaspersky Security for Virtualization, Server" u="1"/>
        <s v="4863: Kaspersky Endpoint Security for Business - Select" u="1"/>
        <s v="4323: Kaspersky Security для серверов совместной работы" u="1"/>
      </sharedItems>
    </cacheField>
    <cacheField name="LicenceObject" numFmtId="0">
      <sharedItems containsBlank="1" count="12">
        <s v="PDA"/>
        <s v="MDM"/>
        <s v="VirtualWorkstation"/>
        <s v="User"/>
        <s v="VirtualServer"/>
        <s v="Core"/>
        <s v="Node"/>
        <s v="SME"/>
        <s v="TrafficD"/>
        <m/>
        <s v="WKS" u="1"/>
        <s v="VirtSvr" u="1"/>
      </sharedItems>
    </cacheField>
    <cacheField name="Component" numFmtId="0">
      <sharedItems containsBlank="1" count="35">
        <s v="B171: Kaspersky Endpoint Security for Smartphone "/>
        <s v="H110: Kaspersky Security Center (MDM mode)"/>
        <s v="V201: Kaspersky Security for Virtualization"/>
        <s v="A221: Kaspersky Anti-Virus for Windows Server EE (EMC Celerra support)"/>
        <s v="C301: Kaspersky Security 8.0 for Linux Mail Server"/>
        <s v="F111: Kaspersky Security for Microsoft Exchange"/>
        <s v="F310: Kaspersky Anti-Virus for Lotus Notes/Domino"/>
        <s v="A230: Kaspersky Security for SharePoint Server"/>
        <s v="G110: Kaspersky Anti-Virus for Microsoft ISA Server EE"/>
        <s v="G111: Kaspersky Anti-Virus for Microsoft ISA Server SE"/>
        <s v="G310: Kaspersky Anti-Virus for Proxy Server"/>
        <s v="C301: Kaspersky Security 8.0 for Linux Mail Server (AS component)"/>
        <s v="A210: Kaspersky Anti-Virus for Windows Workstation"/>
        <s v="A211: Kaspersky Endpoint Security 8 for Windows (Workstations component)"/>
        <s v="A213: Kaspersky Endpoint Security 10 for Windows (Workstations component)"/>
        <s v="C120: Kaspersky Endpoint Security for Linux Workstation"/>
        <s v="D110: Kaspersky Endpoint Security for Mac"/>
        <s v="A214: Kaspersky Endpoint Security 10 for Windows (server mode)"/>
        <s v="A220: Kaspersky Anti-Virus for Windows Server"/>
        <s v="A221: Kaspersky Anti-Virus for Windows Server EE"/>
        <s v="A222: Kaspersky Endpoint Security 8 for Windows (Servers component)"/>
        <s v="C210: Kaspersky Anti-Virus for Linux File Server"/>
        <s v="H110: Kaspersky Security Center (SME mode)"/>
        <s v="C301: Kaspersky Security 8.0 for Linux Mail Server (AV component)"/>
        <s v="V202: Kaspersky Secure Mail Gateway"/>
        <m/>
        <s v="F220: Kaspersky Anti-Virus Mail Gateway" u="1"/>
        <s v="F210: Kaspersky Anti-Virus for Linux Mail Server" u="1"/>
        <s v="F221: Kaspersky Anti-Virus for Unix Mail Server (traffic limited)" u="1"/>
        <s v="F710: Kaspersky Anti-Spam for Linux" u="1"/>
        <s v="A310: Kaspersky Anti-Virus S.O.S." u="1"/>
        <s v="H111: Security Center Service Provider Edition" u="1"/>
        <s v="E310: Kaspersky Anti-Virus for Novell NetWare" u="1"/>
        <s v="G410: Kaspersky Anti-Virus for Check Point Firewall" u="1"/>
        <s v="G220: Kaspersky Security Mail Gateway" u="1"/>
      </sharedItems>
    </cacheField>
    <cacheField name="Ind"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arya Ostroverkhova" refreshedDate="42333.693929050925" createdVersion="3" refreshedVersion="5" recordCount="14">
  <cacheSource type="worksheet">
    <worksheetSource ref="A1:M65394" sheet="SaleListHome+SOHO"/>
  </cacheSource>
  <cacheFields count="13">
    <cacheField name="PositionCode" numFmtId="0">
      <sharedItems containsBlank="1" count="14">
        <s v="KL1941ROCFR"/>
        <s v="KL1941ROEFR"/>
        <s v="KL1941RBBFS"/>
        <s v="KL1941RBCFS"/>
        <s v="KL1941RBEFS"/>
        <s v="KL1941RBBFR"/>
        <s v="KL1941ROBFR"/>
        <s v="KL4131RCEFW"/>
        <s v="KL4131RCEFR"/>
        <s v="KL4131RCEFS"/>
        <s v="KL1167RBBFS"/>
        <s v="KL1167ROBFR"/>
        <s v="KL1091ROAFS"/>
        <m/>
      </sharedItems>
    </cacheField>
    <cacheField name="PartNumber" numFmtId="0">
      <sharedItems containsBlank="1" count="11">
        <s v="KL1941ROC**"/>
        <s v="KL1941ROE**"/>
        <s v="KL1941RBB**"/>
        <s v="KL1941RBC**"/>
        <s v="KL1941RBE**"/>
        <s v="KL1941ROB**"/>
        <s v="KL4131RCE**"/>
        <s v="KL1167RBB**"/>
        <s v="KL1167ROB**"/>
        <s v="KL1091ROA**"/>
        <m/>
      </sharedItems>
    </cacheField>
    <cacheField name="Category" numFmtId="0">
      <sharedItems containsBlank="1" count="3">
        <s v="HomeSpace Security"/>
        <s v="Special Security"/>
        <m/>
      </sharedItems>
    </cacheField>
    <cacheField name="Code" numFmtId="0">
      <sharedItems containsString="0" containsBlank="1" containsNumber="1" containsInteger="1" minValue="1149" maxValue="2128" count="5">
        <n v="1849"/>
        <n v="2128"/>
        <n v="1149"/>
        <n v="2126"/>
        <m/>
      </sharedItems>
    </cacheField>
    <cacheField name="Product" numFmtId="0">
      <sharedItems containsBlank="1" count="5">
        <s v="   Kaspersky Internet Security Multi-Device"/>
        <s v="   Kaspersky Small Office Security 4 for Desktops and Mobiles"/>
        <s v="   Kaspersky Anti-Virus 2016"/>
        <s v="   Kaspersky Internet Security for Android"/>
        <m/>
      </sharedItems>
    </cacheField>
    <cacheField name="LicenceDescription" numFmtId="0">
      <sharedItems containsBlank="1" count="5">
        <s v="Dvc"/>
        <s v="MD+Dt+User"/>
        <s v="Dt"/>
        <s v="MD"/>
        <m/>
      </sharedItems>
    </cacheField>
    <cacheField name="LicenceObject" numFmtId="0">
      <sharedItems containsBlank="1" count="5">
        <s v="Device"/>
        <s v="Workstation"/>
        <s v="Desktop"/>
        <s v="Mobile device"/>
        <m/>
      </sharedItems>
    </cacheField>
    <cacheField name="Package" numFmtId="0">
      <sharedItems containsBlank="1" count="4">
        <s v="Card"/>
        <s v="Box"/>
        <s v="License Pack"/>
        <m/>
      </sharedItems>
    </cacheField>
    <cacheField name="Band" numFmtId="0">
      <sharedItems containsBlank="1" count="5">
        <s v="Band C: 3"/>
        <s v="Band E: 5"/>
        <s v="Band B: 2"/>
        <s v="Band A: 1"/>
        <m/>
      </sharedItems>
    </cacheField>
    <cacheField name="LicenceComposition" numFmtId="0">
      <sharedItems containsBlank="1" count="7">
        <s v="3Dvc"/>
        <s v="5Dvc"/>
        <s v="2Dvc"/>
        <s v="5Dt; 5MD; 5User"/>
        <s v="2Dt"/>
        <s v="1MD"/>
        <m/>
      </sharedItems>
    </cacheField>
    <cacheField name="LicenceType" numFmtId="0">
      <sharedItems containsBlank="1" count="4">
        <s v="Renewal"/>
        <s v="Base"/>
        <s v="Cross-grade"/>
        <m/>
      </sharedItems>
    </cacheField>
    <cacheField name="Term" numFmtId="0">
      <sharedItems containsBlank="1" count="2">
        <s v="1 year"/>
        <m/>
      </sharedItems>
    </cacheField>
    <cacheField name="Price" numFmtId="0">
      <sharedItems containsString="0" containsBlank="1" containsNumber="1" containsInteger="1" minValue="399" maxValue="3900" count="11">
        <n v="1490"/>
        <n v="2900"/>
        <n v="1800"/>
        <n v="1990"/>
        <n v="3900"/>
        <n v="1320"/>
        <n v="1950"/>
        <n v="2340"/>
        <n v="990"/>
        <n v="399"/>
        <m/>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arya Ostroverkhova" refreshedDate="42333.693929861111" createdVersion="3" refreshedVersion="5" recordCount="1449">
  <cacheSource type="worksheet">
    <worksheetSource ref="A1:M60263" sheet="SaleListSMB+Enterprise"/>
  </cacheSource>
  <cacheFields count="13">
    <cacheField name="PositionCode" numFmtId="0">
      <sharedItems containsBlank="1" count="1446">
        <s v="-"/>
        <s v="KL4713RAKDQ"/>
        <s v="KL4713RAKFQ"/>
        <s v="KL4713RAKDE"/>
        <s v="KL4713RAKFE"/>
        <s v="KL4713RAMDQ"/>
        <s v="KL4713RAMFQ"/>
        <s v="KL4713RAMDE"/>
        <s v="KL4713RAMFE"/>
        <s v="KL4713RANDQ"/>
        <s v="KL4713RANFQ"/>
        <s v="KL4713RANDE"/>
        <s v="KL4713RANFE"/>
        <s v="KL4713RAPDQ"/>
        <s v="KL4713RAPFQ"/>
        <s v="KL4713RAPDE"/>
        <s v="KL4713RAPFE"/>
        <s v="KL4713RAQDQ"/>
        <s v="KL4713RAQFQ"/>
        <s v="KL4713RAQDE"/>
        <s v="KL4713RAQFE"/>
        <s v="KL4713RARDQ"/>
        <s v="KL4713RARFQ"/>
        <s v="KL4713RARDE"/>
        <s v="KL4713RARFE"/>
        <s v="KL4713RASDQ"/>
        <s v="KL4713RASFQ"/>
        <s v="KL4713RASDE"/>
        <s v="KL4713RASFE"/>
        <s v="KL4713RATDQ"/>
        <s v="KL4713RATFQ"/>
        <s v="KL4713RATDE"/>
        <s v="KL4713RATFE"/>
        <s v="KL4867RAKDQ"/>
        <s v="KL4867RAKFQ"/>
        <s v="KL4867RAKDE"/>
        <s v="KL4867RAKFE"/>
        <s v="KL4867RAMDQ"/>
        <s v="KL4867RAMFQ"/>
        <s v="KL4867RAMDE"/>
        <s v="KL4867RAMFE"/>
        <s v="KL4867RANDQ"/>
        <s v="KL4867RANFQ"/>
        <s v="KL4867RANDE"/>
        <s v="KL4867RANFE"/>
        <s v="KL4867RAPDQ"/>
        <s v="KL4867RAPFQ"/>
        <s v="KL4867RAPDE"/>
        <s v="KL4867RAPFE"/>
        <s v="KL4867RAQDQ"/>
        <s v="KL4867RAQFQ"/>
        <s v="KL4867RAQDE"/>
        <s v="KL4867RAQFE"/>
        <s v="KL4867RARDQ"/>
        <s v="KL4867RARFQ"/>
        <s v="KL4867RARDE"/>
        <s v="KL4867RARFE"/>
        <s v="KL4867RASDQ"/>
        <s v="KL4867RASFQ"/>
        <s v="KL4867RASDE"/>
        <s v="KL4867RASFE"/>
        <s v="KL4867RATDQ"/>
        <s v="KL4867RATFQ"/>
        <s v="KL4867RATDE"/>
        <s v="KL4867RATFE"/>
        <s v="KL4863RAKFE"/>
        <s v="KL4863RAKDQ"/>
        <s v="KL4863RAKDE"/>
        <s v="KL4863RAKFQ"/>
        <s v="KL4863RAMFE"/>
        <s v="KL4863RAMDQ"/>
        <s v="KL4863RAMDE"/>
        <s v="KL4863RAMFQ"/>
        <s v="KL4863RANFE"/>
        <s v="KL4863RANDQ"/>
        <s v="KL4863RANDE"/>
        <s v="KL4863RANFQ"/>
        <s v="KL4863RAPFE"/>
        <s v="KL4863RAPDQ"/>
        <s v="KL4863RAPDE"/>
        <s v="KL4863RAPFQ"/>
        <s v="KL4863RAQFE"/>
        <s v="KL4863RAQDQ"/>
        <s v="KL4863RAQDE"/>
        <s v="KL4863RAQFQ"/>
        <s v="KL4863RARFE"/>
        <s v="KL4863RARDQ"/>
        <s v="KL4863RARDE"/>
        <s v="KL4863RARFQ"/>
        <s v="KL4863RASFE"/>
        <s v="KL4863RASDQ"/>
        <s v="KL4863RASDE"/>
        <s v="KL4863RASFQ"/>
        <s v="KL4863RATFE"/>
        <s v="KL4863RATDQ"/>
        <s v="KL4863RATDE"/>
        <s v="KL4863RATFQ"/>
        <s v="KL4861RAKDQ"/>
        <s v="KL4861RAKFQ"/>
        <s v="KL4861RAKDE"/>
        <s v="KL4861RAKFE"/>
        <s v="KL4861RAMDQ"/>
        <s v="KL4861RAMFQ"/>
        <s v="KL4861RAMDE"/>
        <s v="KL4861RAMFE"/>
        <s v="KL4861RANDQ"/>
        <s v="KL4861RANFQ"/>
        <s v="KL4861RANDE"/>
        <s v="KL4861RANFE"/>
        <s v="KL4861RAPDQ"/>
        <s v="KL4861RAPFQ"/>
        <s v="KL4861RAPDE"/>
        <s v="KL4861RAPFE"/>
        <s v="KL4861RAEDQ"/>
        <s v="KL4861RAEFQ"/>
        <s v="KL4861RAEDE"/>
        <s v="KL4861RAEFE"/>
        <s v="KL4551RAADQ"/>
        <s v="KL4551RAAFQ"/>
        <s v="KL4551RAADE"/>
        <s v="KL4551RAAFE"/>
        <s v="KL4551RABDQ"/>
        <s v="KL4551RABFQ"/>
        <s v="KL4551RABDE"/>
        <s v="KL4551RABFE"/>
        <s v="KL4551RACDQ"/>
        <s v="KL4551RACFQ"/>
        <s v="KL4551RACDE"/>
        <s v="KL4551RACFE"/>
        <s v="KL4551RADDQ"/>
        <s v="KL4551RADFQ"/>
        <s v="KL4551RADDE"/>
        <s v="KL4551RADFE"/>
        <s v="KL4551RAEDQ"/>
        <s v="KL4551RAEFQ"/>
        <s v="KL4551RAEDE"/>
        <s v="KL4551RAEFE"/>
        <s v="KL4551RAKDQ"/>
        <s v="KL4551RAKFQ"/>
        <s v="KL4551RAKDE"/>
        <s v="KL4551RAKFE"/>
        <s v="KL4551RAMDQ"/>
        <s v="KL4551RAMFQ"/>
        <s v="KL4551RAMDE"/>
        <s v="KL4551RAMFE"/>
        <s v="KL4551RANDQ"/>
        <s v="KL4551RANFQ"/>
        <s v="KL4551RANDE"/>
        <s v="KL4551RANFE"/>
        <s v="KL4551RAPDQ"/>
        <s v="KL4551RAPFQ"/>
        <s v="KL4551RAPDE"/>
        <s v="KL4551RAPFE"/>
        <s v="KL4551RAQDQ"/>
        <s v="KL4551RAQFQ"/>
        <s v="KL4551RAQDE"/>
        <s v="KL4551RAQFE"/>
        <s v="KL4551RARDQ"/>
        <s v="KL4551RARFQ"/>
        <s v="KL4551RARDE"/>
        <s v="KL4551RARFE"/>
        <s v="KL4551RASDQ"/>
        <s v="KL4551RASFQ"/>
        <s v="KL4551RASDE"/>
        <s v="KL4551RASFE"/>
        <s v="KL4551RATDQ"/>
        <s v="KL4551RATFQ"/>
        <s v="KL4551RATDE"/>
        <s v="KL4551RATFE"/>
        <s v="KL4151RAKDQ"/>
        <s v="KL4151RAKFQ"/>
        <s v="KL4151RAKDE"/>
        <s v="KL4151RAKFE"/>
        <s v="KL4151RAMDQ"/>
        <s v="KL4151RAMFQ"/>
        <s v="KL4151RAMDE"/>
        <s v="KL4151RAMFE"/>
        <s v="KL4151RANDQ"/>
        <s v="KL4151RANFQ"/>
        <s v="KL4151RANDE"/>
        <s v="KL4151RANFE"/>
        <s v="KL4151RAPDQ"/>
        <s v="KL4151RAPFQ"/>
        <s v="KL4151RAPDE"/>
        <s v="KL4151RAPFE"/>
        <s v="KL4151RAQDQ"/>
        <s v="KL4151RAQFQ"/>
        <s v="KL4151RAQDE"/>
        <s v="KL4151RAQFE"/>
        <s v="KL4151RARDQ"/>
        <s v="KL4151RARFQ"/>
        <s v="KL4151RARDE"/>
        <s v="KL4151RARFE"/>
        <s v="KL4151RASDQ"/>
        <s v="KL4151RASFQ"/>
        <s v="KL4151RASDE"/>
        <s v="KL4151RASFE"/>
        <s v="KL4151RATDQ"/>
        <s v="KL4151RATFQ"/>
        <s v="KL4151RATDE"/>
        <s v="KL4151RATFE"/>
        <s v="KL4251RAADQ"/>
        <s v="KL4251RAAFQ"/>
        <s v="KL4251RAADE"/>
        <s v="KL4251RAAFE"/>
        <s v="KL4251RABDQ"/>
        <s v="KL4251RABFQ"/>
        <s v="KL4251RABDE"/>
        <s v="KL4251RABFE"/>
        <s v="KL4251RACDQ"/>
        <s v="KL4251RACFQ"/>
        <s v="KL4251RACDE"/>
        <s v="KL4251RACFE"/>
        <s v="KL4251RADDQ"/>
        <s v="KL4251RADFQ"/>
        <s v="KL4251RADDE"/>
        <s v="KL4251RADFE"/>
        <s v="KL4251RAEDQ"/>
        <s v="KL4251RAEFQ"/>
        <s v="KL4251RAEDE"/>
        <s v="KL4251RAEFE"/>
        <s v="KL4251RAKDQ"/>
        <s v="KL4251RAKFQ"/>
        <s v="KL4251RAKDE"/>
        <s v="KL4251RAKFE"/>
        <s v="KL4251RAMDQ"/>
        <s v="KL4251RAMFQ"/>
        <s v="KL4251RAMDE"/>
        <s v="KL4251RAMFE"/>
        <s v="KL4251RANDQ"/>
        <s v="KL4251RANFQ"/>
        <s v="KL4251RANDE"/>
        <s v="KL4251RANFE"/>
        <s v="KL4251RAPDQ"/>
        <s v="KL4251RAPFQ"/>
        <s v="KL4251RAPDE"/>
        <s v="KL4251RAPFE"/>
        <s v="KL4251RAQDQ"/>
        <s v="KL4251RAQFQ"/>
        <s v="KL4251RAQDE"/>
        <s v="KL4251RAQFE"/>
        <s v="KL4251RARDQ"/>
        <s v="KL4251RARFQ"/>
        <s v="KL4251RARDE"/>
        <s v="KL4251RARFE"/>
        <s v="KL4251RASDQ"/>
        <s v="KL4251RASFQ"/>
        <s v="KL4251RASDE"/>
        <s v="KL4251RASFE"/>
        <s v="KL4251RATDQ"/>
        <s v="KL4251RATFQ"/>
        <s v="KL4251RATDE"/>
        <s v="KL4251RATFE"/>
        <s v="KL4413RAKFQ"/>
        <s v="KL4413RAKDE"/>
        <s v="KL4413RAKFE"/>
        <s v="KL4413RAKDQ"/>
        <s v="KL4413RAMFQ"/>
        <s v="KL4413RAMDE"/>
        <s v="KL4413RAMFE"/>
        <s v="KL4413RAMDQ"/>
        <s v="KL4413RANFQ"/>
        <s v="KL4413RANDE"/>
        <s v="KL4413RANFE"/>
        <s v="KL4413RANDQ"/>
        <s v="KL4413RAPFQ"/>
        <s v="KL4413RAPDE"/>
        <s v="KL4413RAPFE"/>
        <s v="KL4413RAPDQ"/>
        <s v="KL4413RAQFQ"/>
        <s v="KL4413RAQDE"/>
        <s v="KL4413RAQFE"/>
        <s v="KL4413RAQDQ"/>
        <s v="KL4413RARFQ"/>
        <s v="KL4413RARDE"/>
        <s v="KL4413RARFE"/>
        <s v="KL4413RARDQ"/>
        <s v="KL4413RASFQ"/>
        <s v="KL4413RASDE"/>
        <s v="KL4413RASFE"/>
        <s v="KL4413RASDQ"/>
        <s v="KL4413RATFQ"/>
        <s v="KL4413RATDE"/>
        <s v="KL4413RATFE"/>
        <s v="KL4413RATDQ"/>
        <s v="KL4025RAKDE"/>
        <s v="KL4025RAKFQ"/>
        <s v="KL4025RAKFE"/>
        <s v="KL4025RAKDQ"/>
        <s v="KL4025RAMDE"/>
        <s v="KL4025RAMFQ"/>
        <s v="KL4025RAMFE"/>
        <s v="KL4025RAMDQ"/>
        <s v="KL4025RANDE"/>
        <s v="KL4025RANFQ"/>
        <s v="KL4025RANFE"/>
        <s v="KL4025RANDQ"/>
        <s v="KL4025RAPDE"/>
        <s v="KL4025RAPFQ"/>
        <s v="KL4025RAPFE"/>
        <s v="KL4025RAPDQ"/>
        <s v="KL4025RAQDE"/>
        <s v="KL4025RAQFQ"/>
        <s v="KL4025RAQFE"/>
        <s v="KL4025RAQDQ"/>
        <s v="KL4025RARDE"/>
        <s v="KL4025RARFQ"/>
        <s v="KL4025RARFE"/>
        <s v="KL4025RARDQ"/>
        <s v="KL4025RASDE"/>
        <s v="KL4025RASFQ"/>
        <s v="KL4025RASFE"/>
        <s v="KL4025RASDQ"/>
        <s v="KL4025RATDE"/>
        <s v="KL4025RATFQ"/>
        <s v="KL4025RATFE"/>
        <s v="KL4025RATDQ"/>
        <s v="KL4313RAKDQ"/>
        <s v="KL4313RAKFQ"/>
        <s v="KL4313RAKDE"/>
        <s v="KL4313RAKFE"/>
        <s v="KL4313RAKFW"/>
        <s v="KL4313RAKDR"/>
        <s v="KL4313RAKFR"/>
        <s v="KL4313RAKDS"/>
        <s v="KL4313RAKFS"/>
        <s v="KL4313RAKDW"/>
        <s v="KL4313RAMDQ"/>
        <s v="KL4313RAMFQ"/>
        <s v="KL4313RAMDE"/>
        <s v="KL4313RAMFE"/>
        <s v="KL4313RAMFW"/>
        <s v="KL4313RAMDR"/>
        <s v="KL4313RAMFR"/>
        <s v="KL4313RAMDS"/>
        <s v="KL4313RAMFS"/>
        <s v="KL4313RAMDW"/>
        <s v="KL4313RANDQ"/>
        <s v="KL4313RANFQ"/>
        <s v="KL4313RANDE"/>
        <s v="KL4313RANFE"/>
        <s v="KL4313RANFW"/>
        <s v="KL4313RANDR"/>
        <s v="KL4313RANFR"/>
        <s v="KL4313RANDS"/>
        <s v="KL4313RANFS"/>
        <s v="KL4313RANDW"/>
        <s v="KL4313RAPDQ"/>
        <s v="KL4313RAPFQ"/>
        <s v="KL4313RAPDE"/>
        <s v="KL4313RAPFE"/>
        <s v="KL4313RAPFW"/>
        <s v="KL4313RAPDR"/>
        <s v="KL4313RAPFR"/>
        <s v="KL4313RAPDS"/>
        <s v="KL4313RAPFS"/>
        <s v="KL4313RAPDW"/>
        <s v="KL4313RAQDQ"/>
        <s v="KL4313RAQFQ"/>
        <s v="KL4313RAQDE"/>
        <s v="KL4313RAQFE"/>
        <s v="KL4313RAQFW"/>
        <s v="KL4313RAQDR"/>
        <s v="KL4313RAQFR"/>
        <s v="KL4313RAQDS"/>
        <s v="KL4313RAQFS"/>
        <s v="KL4313RAQDW"/>
        <s v="KL4313RARDQ"/>
        <s v="KL4313RARFQ"/>
        <s v="KL4313RARDE"/>
        <s v="KL4313RARFE"/>
        <s v="KL4313RARFW"/>
        <s v="KL4313RARDR"/>
        <s v="KL4313RARFR"/>
        <s v="KL4313RARDS"/>
        <s v="KL4313RARFS"/>
        <s v="KL4313RARDW"/>
        <s v="KL4313RASDQ"/>
        <s v="KL4313RASFQ"/>
        <s v="KL4313RASDE"/>
        <s v="KL4313RASFE"/>
        <s v="KL4313RASFW"/>
        <s v="KL4313RASDR"/>
        <s v="KL4313RASFR"/>
        <s v="KL4313RASDS"/>
        <s v="KL4313RASFS"/>
        <s v="KL4313RASDW"/>
        <s v="KL4313RATDQ"/>
        <s v="KL4313RATFQ"/>
        <s v="KL4313RATDE"/>
        <s v="KL4313RATFE"/>
        <s v="KL4313RATFW"/>
        <s v="KL4313RATDR"/>
        <s v="KL4313RATFR"/>
        <s v="KL4313RATDS"/>
        <s v="KL4313RATFS"/>
        <s v="KL4313RATDW"/>
        <s v="KL4323RAKFQ"/>
        <s v="KL4323RAKDE"/>
        <s v="KL4323RAKFE"/>
        <s v="KL4323RAKDQ"/>
        <s v="KL4323RAMFQ"/>
        <s v="KL4323RAMDE"/>
        <s v="KL4323RAMFE"/>
        <s v="KL4323RAMDQ"/>
        <s v="KL4323RANFQ"/>
        <s v="KL4323RANDE"/>
        <s v="KL4323RANFE"/>
        <s v="KL4323RANDQ"/>
        <s v="KL4323RAPFQ"/>
        <s v="KL4323RAPDE"/>
        <s v="KL4323RAPFE"/>
        <s v="KL4323RAPDQ"/>
        <s v="KL4323RAQFQ"/>
        <s v="KL4323RAQDE"/>
        <s v="KL4323RAQFE"/>
        <s v="KL4323RAQDQ"/>
        <s v="KL4323RARFQ"/>
        <s v="KL4323RARDE"/>
        <s v="KL4323RARFE"/>
        <s v="KL4323RARDQ"/>
        <s v="KL4323RASFQ"/>
        <s v="KL4323RASDE"/>
        <s v="KL4323RASFE"/>
        <s v="KL4323RASDQ"/>
        <s v="KL4323RATFQ"/>
        <s v="KL4323RATDE"/>
        <s v="KL4323RATFE"/>
        <s v="KL4323RATDQ"/>
        <s v="KL9121RAKDQ"/>
        <s v="KL9121RAKFQ"/>
        <s v="KL9121RAKDE"/>
        <s v="KL9121RAKFE"/>
        <s v="KL9121RAMDQ"/>
        <s v="KL9121RAMFQ"/>
        <s v="KL9121RAMDE"/>
        <s v="KL9121RAMFE"/>
        <s v="KL9121RANDQ"/>
        <s v="KL9121RANFQ"/>
        <s v="KL9121RANDE"/>
        <s v="KL9121RANFE"/>
        <s v="KL9121RAPDQ"/>
        <s v="KL9121RAPFQ"/>
        <s v="KL9121RAPDE"/>
        <s v="KL9121RAPFE"/>
        <s v="KL9121RAQDQ"/>
        <s v="KL9121RAQFQ"/>
        <s v="KL9121RAQDE"/>
        <s v="KL9121RAQFE"/>
        <s v="KL9121RARDQ"/>
        <s v="KL9121RARFQ"/>
        <s v="KL9121RARDE"/>
        <s v="KL9121RARFE"/>
        <s v="KL9121RASDQ"/>
        <s v="KL9121RASFQ"/>
        <s v="KL9121RASDE"/>
        <s v="KL9121RASFE"/>
        <s v="KL9121RATDQ"/>
        <s v="KL9121RATFQ"/>
        <s v="KL9121RATDE"/>
        <s v="KL9121RATFE"/>
        <s v="KL4869RAKDQ"/>
        <s v="KL4869RAKFQ"/>
        <s v="KL4869RAKDE"/>
        <s v="KL4869RAKFE"/>
        <s v="KL4869RAMDQ"/>
        <s v="KL4869RAMFQ"/>
        <s v="KL4869RAMDE"/>
        <s v="KL4869RAMFE"/>
        <s v="KL4869RANDQ"/>
        <s v="KL4869RANFQ"/>
        <s v="KL4869RANDE"/>
        <s v="KL4869RANFE"/>
        <s v="KL4869RAPDQ"/>
        <s v="KL4869RAPFQ"/>
        <s v="KL4869RAPDE"/>
        <s v="KL4869RAPFE"/>
        <s v="KL4869RAQDQ"/>
        <s v="KL4869RAQFQ"/>
        <s v="KL4869RAQDE"/>
        <s v="KL4869RAQFE"/>
        <s v="KL4869RARDQ"/>
        <s v="KL4869RARFQ"/>
        <s v="KL4869RARDE"/>
        <s v="KL4869RARFE"/>
        <s v="KL4869RASDQ"/>
        <s v="KL4869RASFQ"/>
        <s v="KL4869RASDE"/>
        <s v="KL4869RASFE"/>
        <s v="KL4869RATDQ"/>
        <s v="KL4869RATFQ"/>
        <s v="KL4869RATDE"/>
        <s v="KL4869RATFE"/>
        <s v="KL4221RAKDQ"/>
        <s v="KL4221RAKFQ"/>
        <s v="KL4221RAKDE"/>
        <s v="KL4221RAKFE"/>
        <s v="KL4221RAMDQ"/>
        <s v="KL4221RAMFQ"/>
        <s v="KL4221RAMDE"/>
        <s v="KL4221RAMFE"/>
        <s v="KL4221RANDQ"/>
        <s v="KL4221RANFQ"/>
        <s v="KL4221RANDE"/>
        <s v="KL4221RANFE"/>
        <s v="KL4221RAPDQ"/>
        <s v="KL4221RAPFQ"/>
        <s v="KL4221RAPDE"/>
        <s v="KL4221RAPFE"/>
        <s v="KL4221RAQDQ"/>
        <s v="KL4221RAQFQ"/>
        <s v="KL4221RAQDE"/>
        <s v="KL4221RAQFE"/>
        <s v="KL4221RARDQ"/>
        <s v="KL4221RARFQ"/>
        <s v="KL4221RARDE"/>
        <s v="KL4221RARFE"/>
        <s v="KL4221RASDQ"/>
        <s v="KL4221RASFQ"/>
        <s v="KL4221RASDE"/>
        <s v="KL4221RASFE"/>
        <s v="KL4221RATDQ"/>
        <s v="KL4221RATFQ"/>
        <s v="KL4221RATDE"/>
        <s v="KL4221RATFE"/>
        <s v="KL4231RAKFQ"/>
        <s v="KL4231RAKDE"/>
        <s v="KL4231RAKFE"/>
        <s v="KL4231RAKDQ"/>
        <s v="KL4231RAMFQ"/>
        <s v="KL4231RAMDE"/>
        <s v="KL4231RAMFE"/>
        <s v="KL4231RAMDQ"/>
        <s v="KL4231RANFQ"/>
        <s v="KL4231RANDE"/>
        <s v="KL4231RANFE"/>
        <s v="KL4231RANDQ"/>
        <s v="KL4231RAPFQ"/>
        <s v="KL4231RAPDE"/>
        <s v="KL4231RAPFE"/>
        <s v="KL4231RAPDQ"/>
        <s v="KL4231RAQFQ"/>
        <s v="KL4231RAQDE"/>
        <s v="KL4231RAQFE"/>
        <s v="KL4231RAQDQ"/>
        <s v="KL4231RARFQ"/>
        <s v="KL4231RARDE"/>
        <s v="KL4231RARFE"/>
        <s v="KL4231RARDQ"/>
        <s v="KL4231RASFQ"/>
        <s v="KL4231RASDE"/>
        <s v="KL4231RASFE"/>
        <s v="KL4231RASDQ"/>
        <s v="KL4231RATFQ"/>
        <s v="KL4231RATDE"/>
        <s v="KL4231RATFE"/>
        <s v="KL4231RATDQ"/>
        <s v="KL4315RAKDH"/>
        <s v="KL4315RAKFH"/>
        <s v="KL4315RAMDH"/>
        <s v="KL4315RAMFH"/>
        <s v="KL4315RANDH"/>
        <s v="KL4315RANFH"/>
        <s v="KL4315RAPDH"/>
        <s v="KL4315RAPFH"/>
        <s v="KL4315RAQDH"/>
        <s v="KL4315RAQFH"/>
        <s v="KL4315RARDH"/>
        <s v="KL4315RARFH"/>
        <s v="KL4315RASDH"/>
        <s v="KL4315RASFH"/>
        <s v="KL4315RATDH"/>
        <s v="KL4315RATFH"/>
        <s v="KL4532RAEFW"/>
        <s v="KL4532RAEFR"/>
        <s v="KL4532RAEFS"/>
        <s v="KL4532RAKFW"/>
        <s v="KL4532RAKFR"/>
        <s v="KL4532RAKFS"/>
        <s v="KL4532RAMFW"/>
        <s v="KL4532RAMFR"/>
        <s v="KL4532RAMFS"/>
        <s v="KL4532RANFW"/>
        <s v="KL4532RANFR"/>
        <s v="KL4532RANFS"/>
        <s v="KL4861RAKDW"/>
        <s v="KL4861RAKFW"/>
        <s v="KL4861RAKDR"/>
        <s v="KL4861RAKFR"/>
        <s v="KL4861RAKDS"/>
        <s v="KL4861RAKFS"/>
        <s v="KL4861RAMDW"/>
        <s v="KL4861RAMFW"/>
        <s v="KL4861RAMDR"/>
        <s v="KL4861RAMFR"/>
        <s v="KL4861RAMDS"/>
        <s v="KL4861RAMFS"/>
        <s v="KL4861RANDW"/>
        <s v="KL4861RANFW"/>
        <s v="KL4861RANDR"/>
        <s v="KL4861RANFR"/>
        <s v="KL4861RANDS"/>
        <s v="KL4861RANFS"/>
        <s v="KL4861RAPDW"/>
        <s v="KL4861RAPFW"/>
        <s v="KL4861RAPDR"/>
        <s v="KL4861RAPFR"/>
        <s v="KL4861RAPDS"/>
        <s v="KL4861RAPFS"/>
        <s v="KL4861RAEDW"/>
        <s v="KL4861RAEFW"/>
        <s v="KL4861RAEDR"/>
        <s v="KL4861RAEFR"/>
        <s v="KL4861RAEDS"/>
        <s v="KL4861RAEFS"/>
        <s v="KL4863RAKDW"/>
        <s v="KL4863RAKFW"/>
        <s v="KL4863RAKDR"/>
        <s v="KL4863RAKFR"/>
        <s v="KL4863RAKDS"/>
        <s v="KL4863RAKFS"/>
        <s v="KL4863RAMDW"/>
        <s v="KL4863RAMFW"/>
        <s v="KL4863RAMDR"/>
        <s v="KL4863RAMFR"/>
        <s v="KL4863RAMDS"/>
        <s v="KL4863RAMFS"/>
        <s v="KL4863RANDW"/>
        <s v="KL4863RANFW"/>
        <s v="KL4863RANDR"/>
        <s v="KL4863RANFR"/>
        <s v="KL4863RANDS"/>
        <s v="KL4863RANFS"/>
        <s v="KL4863RAPDW"/>
        <s v="KL4863RAPFW"/>
        <s v="KL4863RAPDR"/>
        <s v="KL4863RAPFR"/>
        <s v="KL4863RAPDS"/>
        <s v="KL4863RAPFS"/>
        <s v="KL4863RAQDW"/>
        <s v="KL4863RAQFW"/>
        <s v="KL4863RAQDR"/>
        <s v="KL4863RAQFR"/>
        <s v="KL4863RAQDS"/>
        <s v="KL4863RAQFS"/>
        <s v="KL4863RARDW"/>
        <s v="KL4863RARFW"/>
        <s v="KL4863RARDR"/>
        <s v="KL4863RARFR"/>
        <s v="KL4863RARDS"/>
        <s v="KL4863RARFS"/>
        <s v="KL4863RASDW"/>
        <s v="KL4863RASFW"/>
        <s v="KL4863RASDR"/>
        <s v="KL4863RASFR"/>
        <s v="KL4863RASDS"/>
        <s v="KL4863RASFS"/>
        <s v="KL4863RATDW"/>
        <s v="KL4863RATFW"/>
        <s v="KL4863RATDR"/>
        <s v="KL4863RATFR"/>
        <s v="KL4863RATDS"/>
        <s v="KL4863RATFS"/>
        <s v="KL4867RAKDW"/>
        <s v="KL4867RAKFW"/>
        <s v="KL4867RAKDR"/>
        <s v="KL4867RAKFR"/>
        <s v="KL4867RAKDS"/>
        <s v="KL4867RAKFS"/>
        <s v="KL4867RAMDW"/>
        <s v="KL4867RAMFW"/>
        <s v="KL4867RAMDR"/>
        <s v="KL4867RAMFR"/>
        <s v="KL4867RAMDS"/>
        <s v="KL4867RAMFS"/>
        <s v="KL4867RANDW"/>
        <s v="KL4867RANFW"/>
        <s v="KL4867RANDR"/>
        <s v="KL4867RANFR"/>
        <s v="KL4867RANDS"/>
        <s v="KL4867RANFS"/>
        <s v="KL4867RAPDW"/>
        <s v="KL4867RAPFW"/>
        <s v="KL4867RAPDR"/>
        <s v="KL4867RAPFR"/>
        <s v="KL4867RAPDS"/>
        <s v="KL4867RAPFS"/>
        <s v="KL4867RAQDW"/>
        <s v="KL4867RAQFW"/>
        <s v="KL4867RAQDR"/>
        <s v="KL4867RAQFR"/>
        <s v="KL4867RAQDS"/>
        <s v="KL4867RAQFS"/>
        <s v="KL4867RARDW"/>
        <s v="KL4867RARFW"/>
        <s v="KL4867RARDR"/>
        <s v="KL4867RARFR"/>
        <s v="KL4867RARDS"/>
        <s v="KL4867RARFS"/>
        <s v="KL4867RASDW"/>
        <s v="KL4867RASFW"/>
        <s v="KL4867RASDR"/>
        <s v="KL4867RASFR"/>
        <s v="KL4867RASDS"/>
        <s v="KL4867RASFS"/>
        <s v="KL4867RATDW"/>
        <s v="KL4867RATFW"/>
        <s v="KL4867RATDR"/>
        <s v="KL4867RATFR"/>
        <s v="KL4867RATDS"/>
        <s v="KL4867RATFS"/>
        <s v="KL4413RAKDS"/>
        <s v="KL4413RAKFS"/>
        <s v="KL4413RAMDS"/>
        <s v="KL4413RAMFS"/>
        <s v="KL4413RANDS"/>
        <s v="KL4413RANFS"/>
        <s v="KL4413RAPDS"/>
        <s v="KL4413RAPFS"/>
        <s v="KL4413RAQDS"/>
        <s v="KL4413RAQFS"/>
        <s v="KL4413RARDS"/>
        <s v="KL4413RARFS"/>
        <s v="KL4413RASDS"/>
        <s v="KL4413RASFS"/>
        <s v="KL4413RATDS"/>
        <s v="KL4413RATFS"/>
        <s v="KL4413RAKFR"/>
        <s v="KL4413RAKDR"/>
        <s v="KL4413RAMFR"/>
        <s v="KL4413RAMDR"/>
        <s v="KL4413RANFR"/>
        <s v="KL4413RANDR"/>
        <s v="KL4413RAPFR"/>
        <s v="KL4413RAPDR"/>
        <s v="KL4413RAQFR"/>
        <s v="KL4413RAQDR"/>
        <s v="KL4413RARFR"/>
        <s v="KL4413RARDR"/>
        <s v="KL4413RASFR"/>
        <s v="KL4413RASDR"/>
        <s v="KL4413RATFR"/>
        <s v="KL4413RATDR"/>
        <s v="KL4413RAKFW"/>
        <s v="KL4413RAKDW"/>
        <s v="KL4413RAMFW"/>
        <s v="KL4413RAMDW"/>
        <s v="KL4413RANFW"/>
        <s v="KL4413RANDW"/>
        <s v="KL4413RAPFW"/>
        <s v="KL4413RAPDW"/>
        <s v="KL4413RAQFW"/>
        <s v="KL4413RAQDW"/>
        <s v="KL4413RARFW"/>
        <s v="KL4413RARDW"/>
        <s v="KL4413RASFW"/>
        <s v="KL4413RASDW"/>
        <s v="KL4413RATFW"/>
        <s v="KL4413RATDW"/>
        <s v="KL4323RAKDS"/>
        <s v="KL4323RAKFR"/>
        <s v="KL4323RAKDR"/>
        <s v="KL4323RAKFS"/>
        <s v="KL4323RAKDW"/>
        <s v="KL4323RAKFW"/>
        <s v="KL4323RAMDS"/>
        <s v="KL4323RAMFR"/>
        <s v="KL4323RAMDR"/>
        <s v="KL4323RAMFS"/>
        <s v="KL4323RAMDW"/>
        <s v="KL4323RAMFW"/>
        <s v="KL4323RANDS"/>
        <s v="KL4323RANFR"/>
        <s v="KL4323RANDR"/>
        <s v="KL4323RANFS"/>
        <s v="KL4323RANDW"/>
        <s v="KL4323RANFW"/>
        <s v="KL4323RAPDS"/>
        <s v="KL4323RAPFR"/>
        <s v="KL4323RAPDR"/>
        <s v="KL4323RAPFS"/>
        <s v="KL4323RAPDW"/>
        <s v="KL4323RAPFW"/>
        <s v="KL4323RAQDS"/>
        <s v="KL4323RAQFR"/>
        <s v="KL4323RAQDR"/>
        <s v="KL4323RAQFS"/>
        <s v="KL4323RAQDW"/>
        <s v="KL4323RAQFW"/>
        <s v="KL4323RARDS"/>
        <s v="KL4323RARFR"/>
        <s v="KL4323RARDR"/>
        <s v="KL4323RARFS"/>
        <s v="KL4323RARDW"/>
        <s v="KL4323RARFW"/>
        <s v="KL4323RASDS"/>
        <s v="KL4323RASFR"/>
        <s v="KL4323RASDR"/>
        <s v="KL4323RASFS"/>
        <s v="KL4323RASDW"/>
        <s v="KL4323RASFW"/>
        <s v="KL4323RATDS"/>
        <s v="KL4323RATFR"/>
        <s v="KL4323RATDR"/>
        <s v="KL4323RATFS"/>
        <s v="KL4323RATDW"/>
        <s v="KL4323RATFW"/>
        <s v="KL4325RAKDH"/>
        <s v="KL4325RAKFH"/>
        <s v="KL4325RAMDH"/>
        <s v="KL4325RAMFH"/>
        <s v="KL4325RANDH"/>
        <s v="KL4325RANFH"/>
        <s v="KL4325RAPDH"/>
        <s v="KL4325RAPFH"/>
        <s v="KL4325RAQDH"/>
        <s v="KL4325RAQFH"/>
        <s v="KL4325RARDH"/>
        <s v="KL4325RARFH"/>
        <s v="KL4325RASDH"/>
        <s v="KL4325RASFH"/>
        <s v="KL4325RATDH"/>
        <s v="KL4325RATFH"/>
        <s v="KL4025RAKDS"/>
        <s v="KL4025RAKFR"/>
        <s v="KL4025RAKDR"/>
        <s v="KL4025RAKFS"/>
        <s v="KL4025RAKDW"/>
        <s v="KL4025RAKFW"/>
        <s v="KL4025RAMDS"/>
        <s v="KL4025RAMFR"/>
        <s v="KL4025RAMDR"/>
        <s v="KL4025RAMFS"/>
        <s v="KL4025RAMDW"/>
        <s v="KL4025RAMFW"/>
        <s v="KL4025RANDS"/>
        <s v="KL4025RANFR"/>
        <s v="KL4025RANDR"/>
        <s v="KL4025RANFS"/>
        <s v="KL4025RANDW"/>
        <s v="KL4025RANFW"/>
        <s v="KL4025RAPDS"/>
        <s v="KL4025RAPFR"/>
        <s v="KL4025RAPDR"/>
        <s v="KL4025RAPFS"/>
        <s v="KL4025RAPDW"/>
        <s v="KL4025RAPFW"/>
        <s v="KL4025RAQDS"/>
        <s v="KL4025RAQFR"/>
        <s v="KL4025RAQDR"/>
        <s v="KL4025RAQFS"/>
        <s v="KL4025RAQDW"/>
        <s v="KL4025RAQFW"/>
        <s v="KL4025RARDS"/>
        <s v="KL4025RARFR"/>
        <s v="KL4025RARDR"/>
        <s v="KL4025RARFS"/>
        <s v="KL4025RARDW"/>
        <s v="KL4025RARFW"/>
        <s v="KL4025RASDS"/>
        <s v="KL4025RASFR"/>
        <s v="KL4025RASDR"/>
        <s v="KL4025RASFS"/>
        <s v="KL4025RASDW"/>
        <s v="KL4025RASFW"/>
        <s v="KL4025RATDS"/>
        <s v="KL4025RATFR"/>
        <s v="KL4025RATDR"/>
        <s v="KL4025RATFS"/>
        <s v="KL4025RATDW"/>
        <s v="KL4025RATFW"/>
        <s v="KL4221RAKDW"/>
        <s v="KL4221RAKFW"/>
        <s v="KL4221RAKDR"/>
        <s v="KL4221RAKFR"/>
        <s v="KL4221RAKDS"/>
        <s v="KL4221RAKFS"/>
        <s v="KL4221RAMDW"/>
        <s v="KL4221RAMFW"/>
        <s v="KL4221RAMDR"/>
        <s v="KL4221RAMFR"/>
        <s v="KL4221RAMDS"/>
        <s v="KL4221RAMFS"/>
        <s v="KL4221RANDW"/>
        <s v="KL4221RANFW"/>
        <s v="KL4221RANDR"/>
        <s v="KL4221RANFR"/>
        <s v="KL4221RANDS"/>
        <s v="KL4221RANFS"/>
        <s v="KL4221RAPDW"/>
        <s v="KL4221RAPFW"/>
        <s v="KL4221RAPDR"/>
        <s v="KL4221RAPFR"/>
        <s v="KL4221RAPDS"/>
        <s v="KL4221RAPFS"/>
        <s v="KL4221RAQDW"/>
        <s v="KL4221RAQFW"/>
        <s v="KL4221RAQDR"/>
        <s v="KL4221RAQFR"/>
        <s v="KL4221RAQDS"/>
        <s v="KL4221RAQFS"/>
        <s v="KL4221RARDW"/>
        <s v="KL4221RARFW"/>
        <s v="KL4221RARDR"/>
        <s v="KL4221RARFR"/>
        <s v="KL4221RARDS"/>
        <s v="KL4221RARFS"/>
        <s v="KL4221RASDW"/>
        <s v="KL4221RASFW"/>
        <s v="KL4221RASDR"/>
        <s v="KL4221RASFR"/>
        <s v="KL4221RASDS"/>
        <s v="KL4221RASFS"/>
        <s v="KL4221RATDW"/>
        <s v="KL4221RATFW"/>
        <s v="KL4221RATDR"/>
        <s v="KL4221RATFR"/>
        <s v="KL4221RATDS"/>
        <s v="KL4221RATFS"/>
        <s v="KL4713RAKDW"/>
        <s v="KL4713RAKDS"/>
        <s v="KL4713RAKFR"/>
        <s v="KL4713RAKDR"/>
        <s v="KL4713RAKFS"/>
        <s v="KL4713RAKFW"/>
        <s v="KL4713RAMDW"/>
        <s v="KL4713RAMDS"/>
        <s v="KL4713RAMFR"/>
        <s v="KL4713RAMDR"/>
        <s v="KL4713RAMFS"/>
        <s v="KL4713RAMFW"/>
        <s v="KL4713RANDW"/>
        <s v="KL4713RANDS"/>
        <s v="KL4713RANFR"/>
        <s v="KL4713RANDR"/>
        <s v="KL4713RANFS"/>
        <s v="KL4713RANFW"/>
        <s v="KL4713RAPDW"/>
        <s v="KL4713RAPDS"/>
        <s v="KL4713RAPFR"/>
        <s v="KL4713RAPDR"/>
        <s v="KL4713RAPFS"/>
        <s v="KL4713RAPFW"/>
        <s v="KL4713RAQDW"/>
        <s v="KL4713RAQDS"/>
        <s v="KL4713RAQFR"/>
        <s v="KL4713RAQDR"/>
        <s v="KL4713RAQFS"/>
        <s v="KL4713RAQFW"/>
        <s v="KL4713RARDW"/>
        <s v="KL4713RARDS"/>
        <s v="KL4713RARFR"/>
        <s v="KL4713RARDR"/>
        <s v="KL4713RARFS"/>
        <s v="KL4713RARFW"/>
        <s v="KL4713RASDW"/>
        <s v="KL4713RASDS"/>
        <s v="KL4713RASFR"/>
        <s v="KL4713RASDR"/>
        <s v="KL4713RASFS"/>
        <s v="KL4713RASFW"/>
        <s v="KL4713RATDW"/>
        <s v="KL4713RATDS"/>
        <s v="KL4713RATFR"/>
        <s v="KL4713RATDR"/>
        <s v="KL4713RATFS"/>
        <s v="KL4713RATFW"/>
        <s v="KL4151RAKDW"/>
        <s v="KL4151RAKDS"/>
        <s v="KL4151RAKFR"/>
        <s v="KL4151RAKDR"/>
        <s v="KL4151RAKFS"/>
        <s v="KL4151RAKFW"/>
        <s v="KL4151RAMDW"/>
        <s v="KL4151RAMDS"/>
        <s v="KL4151RAMFR"/>
        <s v="KL4151RAMDR"/>
        <s v="KL4151RAMFS"/>
        <s v="KL4151RAMFW"/>
        <s v="KL4151RANDW"/>
        <s v="KL4151RANDS"/>
        <s v="KL4151RANFR"/>
        <s v="KL4151RANDR"/>
        <s v="KL4151RANFS"/>
        <s v="KL4151RANFW"/>
        <s v="KL4151RAPDW"/>
        <s v="KL4151RAPDS"/>
        <s v="KL4151RAPFR"/>
        <s v="KL4151RAPDR"/>
        <s v="KL4151RAPFS"/>
        <s v="KL4151RAPFW"/>
        <s v="KL4151RAQDW"/>
        <s v="KL4151RAQDS"/>
        <s v="KL4151RAQFR"/>
        <s v="KL4151RAQDR"/>
        <s v="KL4151RAQFS"/>
        <s v="KL4151RAQFW"/>
        <s v="KL4151RARDW"/>
        <s v="KL4151RARDS"/>
        <s v="KL4151RARFR"/>
        <s v="KL4151RARDR"/>
        <s v="KL4151RARFS"/>
        <s v="KL4151RARFW"/>
        <s v="KL4151RASDW"/>
        <s v="KL4151RASDS"/>
        <s v="KL4151RASFR"/>
        <s v="KL4151RASDR"/>
        <s v="KL4151RASFS"/>
        <s v="KL4151RASFW"/>
        <s v="KL4151RATDW"/>
        <s v="KL4151RATDS"/>
        <s v="KL4151RATFR"/>
        <s v="KL4151RATDR"/>
        <s v="KL4151RATFS"/>
        <s v="KL4151RATFW"/>
        <s v="KL4251RAADS"/>
        <s v="KL4251RAAFR"/>
        <s v="KL4251RAADR"/>
        <s v="KL4251RAAFW"/>
        <s v="KL4251RAAFS"/>
        <s v="KL4251RAADW"/>
        <s v="KL4251RABDS"/>
        <s v="KL4251RABFR"/>
        <s v="KL4251RABDR"/>
        <s v="KL4251RABFW"/>
        <s v="KL4251RABFS"/>
        <s v="KL4251RABDW"/>
        <s v="KL4251RACDS"/>
        <s v="KL4251RACFR"/>
        <s v="KL4251RACDR"/>
        <s v="KL4251RACFW"/>
        <s v="KL4251RACFS"/>
        <s v="KL4251RACDW"/>
        <s v="KL4251RADDS"/>
        <s v="KL4251RADFR"/>
        <s v="KL4251RADDR"/>
        <s v="KL4251RADFW"/>
        <s v="KL4251RADFS"/>
        <s v="KL4251RADDW"/>
        <s v="KL4251RAEDS"/>
        <s v="KL4251RAEFR"/>
        <s v="KL4251RAEDR"/>
        <s v="KL4251RAEFW"/>
        <s v="KL4251RAEFS"/>
        <s v="KL4251RAEDW"/>
        <s v="KL4251RAKDS"/>
        <s v="KL4251RAKFR"/>
        <s v="KL4251RAKDR"/>
        <s v="KL4251RAKFW"/>
        <s v="KL4251RAKFS"/>
        <s v="KL4251RAKDW"/>
        <s v="KL4251RAMDS"/>
        <s v="KL4251RAMFR"/>
        <s v="KL4251RAMDR"/>
        <s v="KL4251RAMFW"/>
        <s v="KL4251RAMFS"/>
        <s v="KL4251RAMDW"/>
        <s v="KL4251RANDS"/>
        <s v="KL4251RANFR"/>
        <s v="KL4251RANDR"/>
        <s v="KL4251RANFW"/>
        <s v="KL4251RANFS"/>
        <s v="KL4251RANDW"/>
        <s v="KL4251RAPDS"/>
        <s v="KL4251RAPFR"/>
        <s v="KL4251RAPDR"/>
        <s v="KL4251RAPFW"/>
        <s v="KL4251RAPFS"/>
        <s v="KL4251RAPDW"/>
        <s v="KL4251RAQDS"/>
        <s v="KL4251RAQFR"/>
        <s v="KL4251RAQDR"/>
        <s v="KL4251RAQFW"/>
        <s v="KL4251RAQFS"/>
        <s v="KL4251RAQDW"/>
        <s v="KL4251RARDS"/>
        <s v="KL4251RARFR"/>
        <s v="KL4251RARDR"/>
        <s v="KL4251RARFW"/>
        <s v="KL4251RARFS"/>
        <s v="KL4251RARDW"/>
        <s v="KL4251RASDS"/>
        <s v="KL4251RASFR"/>
        <s v="KL4251RASDR"/>
        <s v="KL4251RASFW"/>
        <s v="KL4251RASFS"/>
        <s v="KL4251RASDW"/>
        <s v="KL4251RATDS"/>
        <s v="KL4251RATFR"/>
        <s v="KL4251RATDR"/>
        <s v="KL4251RATFW"/>
        <s v="KL4251RATFS"/>
        <s v="KL4251RATDW"/>
        <s v="KL4551RAADW"/>
        <s v="KL4551RAADS"/>
        <s v="KL4551RAAFR"/>
        <s v="KL4551RAADR"/>
        <s v="KL4551RAAFS"/>
        <s v="KL4551RAAFW"/>
        <s v="KL4551RABDW"/>
        <s v="KL4551RABDS"/>
        <s v="KL4551RABFR"/>
        <s v="KL4551RABDR"/>
        <s v="KL4551RABFS"/>
        <s v="KL4551RABFW"/>
        <s v="KL4551RACDW"/>
        <s v="KL4551RACDS"/>
        <s v="KL4551RACFR"/>
        <s v="KL4551RACDR"/>
        <s v="KL4551RACFS"/>
        <s v="KL4551RACFW"/>
        <s v="KL4551RADDW"/>
        <s v="KL4551RADDS"/>
        <s v="KL4551RADFR"/>
        <s v="KL4551RADDR"/>
        <s v="KL4551RADFS"/>
        <s v="KL4551RADFW"/>
        <s v="KL4551RAEDW"/>
        <s v="KL4551RAEDS"/>
        <s v="KL4551RAEFR"/>
        <s v="KL4551RAEDR"/>
        <s v="KL4551RAEFS"/>
        <s v="KL4551RAEFW"/>
        <s v="KL4551RAKDW"/>
        <s v="KL4551RAKDS"/>
        <s v="KL4551RAKFR"/>
        <s v="KL4551RAKDR"/>
        <s v="KL4551RAKFS"/>
        <s v="KL4551RAKFW"/>
        <s v="KL4551RAMDW"/>
        <s v="KL4551RAMDS"/>
        <s v="KL4551RAMFR"/>
        <s v="KL4551RAMDR"/>
        <s v="KL4551RAMFS"/>
        <s v="KL4551RAMFW"/>
        <s v="KL4551RANDW"/>
        <s v="KL4551RANDS"/>
        <s v="KL4551RANFR"/>
        <s v="KL4551RANDR"/>
        <s v="KL4551RANFS"/>
        <s v="KL4551RANFW"/>
        <s v="KL4551RAPDW"/>
        <s v="KL4551RAPDS"/>
        <s v="KL4551RAPFR"/>
        <s v="KL4551RAPDR"/>
        <s v="KL4551RAPFS"/>
        <s v="KL4551RAPFW"/>
        <s v="KL4551RAQDW"/>
        <s v="KL4551RAQDS"/>
        <s v="KL4551RAQFR"/>
        <s v="KL4551RAQDR"/>
        <s v="KL4551RAQFS"/>
        <s v="KL4551RAQFW"/>
        <s v="KL4551RARDW"/>
        <s v="KL4551RARDS"/>
        <s v="KL4551RARFR"/>
        <s v="KL4551RARDR"/>
        <s v="KL4551RARFS"/>
        <s v="KL4551RARFW"/>
        <s v="KL4551RASDW"/>
        <s v="KL4551RASDS"/>
        <s v="KL4551RASFR"/>
        <s v="KL4551RASDR"/>
        <s v="KL4551RASFS"/>
        <s v="KL4551RASFW"/>
        <s v="KL4551RATDW"/>
        <s v="KL4551RATDS"/>
        <s v="KL4551RATFR"/>
        <s v="KL4551RATDR"/>
        <s v="KL4551RATFS"/>
        <s v="KL4551RATFW"/>
        <s v="KL9121RAKDS"/>
        <s v="KL9121RAKFR"/>
        <s v="KL9121RAKDR"/>
        <s v="KL9121RAKFS"/>
        <s v="KL9121RAKDW"/>
        <s v="KL9121RAKFW"/>
        <s v="KL9121RAMDS"/>
        <s v="KL9121RAMFR"/>
        <s v="KL9121RAMDR"/>
        <s v="KL9121RAMFS"/>
        <s v="KL9121RAMDW"/>
        <s v="KL9121RAMFW"/>
        <s v="KL9121RANDS"/>
        <s v="KL9121RANFR"/>
        <s v="KL9121RANDR"/>
        <s v="KL9121RANFS"/>
        <s v="KL9121RANDW"/>
        <s v="KL9121RANFW"/>
        <s v="KL9121RAPDS"/>
        <s v="KL9121RAPFR"/>
        <s v="KL9121RAPDR"/>
        <s v="KL9121RAPFS"/>
        <s v="KL9121RAPDW"/>
        <s v="KL9121RAPFW"/>
        <s v="KL9121RAQDS"/>
        <s v="KL9121RAQFR"/>
        <s v="KL9121RAQDR"/>
        <s v="KL9121RAQFS"/>
        <s v="KL9121RAQDW"/>
        <s v="KL9121RAQFW"/>
        <s v="KL9121RARDS"/>
        <s v="KL9121RARFR"/>
        <s v="KL9121RARDR"/>
        <s v="KL9121RARFS"/>
        <s v="KL9121RARDW"/>
        <s v="KL9121RARFW"/>
        <s v="KL9121RASDS"/>
        <s v="KL9121RASFR"/>
        <s v="KL9121RASDR"/>
        <s v="KL9121RASFS"/>
        <s v="KL9121RASDW"/>
        <s v="KL9121RASFW"/>
        <s v="KL9121RATDS"/>
        <s v="KL9121RATFR"/>
        <s v="KL9121RATDR"/>
        <s v="KL9121RATFS"/>
        <s v="KL9121RATDW"/>
        <s v="KL9121RATFW"/>
        <s v="KL4231RAKDS"/>
        <s v="KL4231RAKFR"/>
        <s v="KL4231RAKDR"/>
        <s v="KL4231RAKFW"/>
        <s v="KL4231RAKFS"/>
        <s v="KL4231RAKDW"/>
        <s v="KL4231RAMDS"/>
        <s v="KL4231RAMFR"/>
        <s v="KL4231RAMDR"/>
        <s v="KL4231RAMFW"/>
        <s v="KL4231RAMFS"/>
        <s v="KL4231RAMDW"/>
        <s v="KL4231RANDS"/>
        <s v="KL4231RANFR"/>
        <s v="KL4231RANDR"/>
        <s v="KL4231RANFW"/>
        <s v="KL4231RANFS"/>
        <s v="KL4231RANDW"/>
        <s v="KL4231RAPDS"/>
        <s v="KL4231RAPFR"/>
        <s v="KL4231RAPDR"/>
        <s v="KL4231RAPFW"/>
        <s v="KL4231RAPFS"/>
        <s v="KL4231RAPDW"/>
        <s v="KL4231RAQDS"/>
        <s v="KL4231RAQFR"/>
        <s v="KL4231RAQDR"/>
        <s v="KL4231RAQFW"/>
        <s v="KL4231RAQFS"/>
        <s v="KL4231RAQDW"/>
        <s v="KL4231RARDS"/>
        <s v="KL4231RARFR"/>
        <s v="KL4231RARDR"/>
        <s v="KL4231RARFW"/>
        <s v="KL4231RARFS"/>
        <s v="KL4231RARDW"/>
        <s v="KL4231RASDS"/>
        <s v="KL4231RASFR"/>
        <s v="KL4231RASDR"/>
        <s v="KL4231RASFW"/>
        <s v="KL4231RASFS"/>
        <s v="KL4231RASDW"/>
        <s v="KL4231RATDS"/>
        <s v="KL4231RATFR"/>
        <s v="KL4231RATDR"/>
        <s v="KL4231RATFW"/>
        <s v="KL4231RATFS"/>
        <s v="KL4231RATDW"/>
        <s v="KL4869RAKDS"/>
        <s v="KL4869RAKFR"/>
        <s v="KL4869RAKDR"/>
        <s v="KL4869RAKFS"/>
        <s v="KL4869RAKDW"/>
        <s v="KL4869RAKFW"/>
        <s v="KL4869RAMDS"/>
        <s v="KL4869RAMFR"/>
        <s v="KL4869RAMDR"/>
        <s v="KL4869RAMFS"/>
        <s v="KL4869RAMDW"/>
        <s v="KL4869RAMFW"/>
        <s v="KL4869RANDS"/>
        <s v="KL4869RANFR"/>
        <s v="KL4869RANDR"/>
        <s v="KL4869RANFS"/>
        <s v="KL4869RANDW"/>
        <s v="KL4869RANFW"/>
        <s v="KL4869RAPDS"/>
        <s v="KL4869RAPFR"/>
        <s v="KL4869RAPDR"/>
        <s v="KL4869RAPFS"/>
        <s v="KL4869RAPDW"/>
        <s v="KL4869RAPFW"/>
        <s v="KL4869RAQDS"/>
        <s v="KL4869RAQFR"/>
        <s v="KL4869RAQDR"/>
        <s v="KL4869RAQFS"/>
        <s v="KL4869RAQDW"/>
        <s v="KL4869RAQFW"/>
        <s v="KL4869RARDS"/>
        <s v="KL4869RARFR"/>
        <s v="KL4869RARDR"/>
        <s v="KL4869RARFS"/>
        <s v="KL4869RARDW"/>
        <s v="KL4869RARFW"/>
        <s v="KL4869RASDS"/>
        <s v="KL4869RASFR"/>
        <s v="KL4869RASDR"/>
        <s v="KL4869RASFS"/>
        <s v="KL4869RASDW"/>
        <s v="KL4869RASFW"/>
        <s v="KL4869RATDS"/>
        <s v="KL4869RATFR"/>
        <s v="KL4869RATDR"/>
        <s v="KL4869RATFS"/>
        <s v="KL4869RATDW"/>
        <s v="KL4869RATFW"/>
        <s v="KL4222RAADQ"/>
        <s v="KL4222RAAFQ"/>
        <s v="KL4222RAADE"/>
        <s v="KL4222RAAFE"/>
        <s v="KL4222RAADW"/>
        <s v="KL4222RAAFW"/>
        <s v="KL4222RAADR"/>
        <s v="KL4222RAAFR"/>
        <s v="KL4222RAADS"/>
        <s v="KL4222RAAFS"/>
        <s v="KL4222RABDQ"/>
        <s v="KL4222RABFQ"/>
        <s v="KL4222RABDE"/>
        <s v="KL4222RABFE"/>
        <s v="KL4222RABDW"/>
        <s v="KL4222RABFW"/>
        <s v="KL4222RABDR"/>
        <s v="KL4222RABFR"/>
        <s v="KL4222RABDS"/>
        <s v="KL4222RABFS"/>
        <s v="KL4222RACDQ"/>
        <s v="KL4222RACFQ"/>
        <s v="KL4222RACDE"/>
        <s v="KL4222RACFE"/>
        <s v="KL4222RACDW"/>
        <s v="KL4222RACFW"/>
        <s v="KL4222RACDR"/>
        <s v="KL4222RACFR"/>
        <s v="KL4222RACDS"/>
        <s v="KL4222RACFS"/>
        <s v="KL4222RADDQ"/>
        <s v="KL4222RADFQ"/>
        <s v="KL4222RADDE"/>
        <s v="KL4222RADFE"/>
        <s v="KL4222RADDW"/>
        <s v="KL4222RADFW"/>
        <s v="KL4222RADDR"/>
        <s v="KL4222RADFR"/>
        <s v="KL4222RADDS"/>
        <s v="KL4222RADFS"/>
        <s v="KL4222RAEDQ"/>
        <s v="KL4222RAEFQ"/>
        <s v="KL4222RAEDE"/>
        <s v="KL4222RAEFE"/>
        <s v="KL4222RAEDW"/>
        <s v="KL4222RAEFW"/>
        <s v="KL4222RAEDR"/>
        <s v="KL4222RAEFR"/>
        <s v="KL4222RAEDS"/>
        <s v="KL4222RAEFS"/>
        <s v="KL4222RAKDQ"/>
        <s v="KL4222RAKFQ"/>
        <s v="KL4222RAKDE"/>
        <s v="KL4222RAKFE"/>
        <s v="KL4222RAKDW"/>
        <s v="KL4222RAKFW"/>
        <s v="KL4222RAKDR"/>
        <s v="KL4222RAKFR"/>
        <s v="KL4222RAKDS"/>
        <s v="KL4222RAKFS"/>
        <s v="KL4222RAMDQ"/>
        <s v="KL4222RAMFQ"/>
        <s v="KL4222RAMDE"/>
        <s v="KL4222RAMFE"/>
        <s v="KL4222RAMDW"/>
        <s v="KL4222RAMFW"/>
        <s v="KL4222RAMDR"/>
        <s v="KL4222RAMFR"/>
        <s v="KL4222RAMDS"/>
        <s v="KL4222RAMFS"/>
        <s v="KL4222RANDQ"/>
        <s v="KL4222RANFQ"/>
        <s v="KL4222RANDE"/>
        <s v="KL4222RANFE"/>
        <s v="KL4222RANDW"/>
        <s v="KL4222RANFW"/>
        <s v="KL4222RANDR"/>
        <s v="KL4222RANFR"/>
        <s v="KL4222RANDS"/>
        <s v="KL4222RANFS"/>
        <s v="KL4222RAPDQ"/>
        <s v="KL4222RAPFQ"/>
        <s v="KL4222RAPDE"/>
        <s v="KL4222RAPFE"/>
        <s v="KL4222RAPDW"/>
        <s v="KL4222RAPFW"/>
        <s v="KL4222RAPDR"/>
        <s v="KL4222RAPFR"/>
        <s v="KL4222RAPDS"/>
        <s v="KL4222RAPFS"/>
        <s v="KL4222RAQDQ"/>
        <s v="KL4222RAQFQ"/>
        <s v="KL4222RAQDE"/>
        <s v="KL4222RAQFE"/>
        <s v="KL4222RAQDW"/>
        <s v="KL4222RAQFW"/>
        <s v="KL4222RAQDR"/>
        <s v="KL4222RAQFR"/>
        <s v="KL4222RAQDS"/>
        <s v="KL4222RAQFS"/>
        <s v="KL4222RARDQ"/>
        <s v="KL4222RARFQ"/>
        <s v="KL4222RARDE"/>
        <s v="KL4222RARFE"/>
        <s v="KL4222RARDW"/>
        <s v="KL4222RARFW"/>
        <s v="KL4222RARDR"/>
        <s v="KL4222RARFR"/>
        <s v="KL4222RARDS"/>
        <s v="KL4222RARFS"/>
        <s v="KL4222RASDQ"/>
        <s v="KL4222RASFQ"/>
        <s v="KL4222RASDE"/>
        <s v="KL4222RASFE"/>
        <s v="KL4222RASDW"/>
        <s v="KL4222RASFW"/>
        <s v="KL4222RASDR"/>
        <s v="KL4222RASFR"/>
        <s v="KL4222RASDS"/>
        <s v="KL4222RASFS"/>
        <s v="KL4222RATDQ"/>
        <s v="KL4222RATFQ"/>
        <s v="KL4222RATDE"/>
        <s v="KL4222RATFE"/>
        <s v="KL4222RATDW"/>
        <s v="KL4222RATFW"/>
        <s v="KL4222RATDR"/>
        <s v="KL4222RATFR"/>
        <s v="KL4222RATDS"/>
        <s v="KL4222RATFS"/>
        <m/>
      </sharedItems>
    </cacheField>
    <cacheField name="PartNumber" numFmtId="0">
      <sharedItems containsBlank="1" count="169">
        <s v="-"/>
        <s v="KL4713RA*DQ"/>
        <s v="KL4713RA*FQ"/>
        <s v="KL4713RA*DE"/>
        <s v="KL4713RA*FE"/>
        <s v="KL4867RA*DQ"/>
        <s v="KL4867RA*FQ"/>
        <s v="KL4867RA*DE"/>
        <s v="KL4867RA*FE"/>
        <s v="KL4863RA*FE"/>
        <s v="KL4863RA*DQ"/>
        <s v="KL4863RA*DE"/>
        <s v="KL4863RA*FQ"/>
        <s v="KL4861RA*DQ"/>
        <s v="KL4861RA*FQ"/>
        <s v="KL4861RA*DE"/>
        <s v="KL4861RA*FE"/>
        <s v="KL4551RA*DQ"/>
        <s v="KL4551RA*FQ"/>
        <s v="KL4551RA*DE"/>
        <s v="KL4551RA*FE"/>
        <s v="KL4151RA*DQ"/>
        <s v="KL4151RA*FQ"/>
        <s v="KL4151RA*DE"/>
        <s v="KL4151RA*FE"/>
        <s v="KL4251RA*DQ"/>
        <s v="KL4251RA*FQ"/>
        <s v="KL4251RA*DE"/>
        <s v="KL4251RA*FE"/>
        <s v="KL4413RA*FQ"/>
        <s v="KL4413RA*DE"/>
        <s v="KL4413RA*FE"/>
        <s v="KL4413RA*DQ"/>
        <s v="KL4025RA*DE"/>
        <s v="KL4025RA*FQ"/>
        <s v="KL4025RA*FE"/>
        <s v="KL4025RA*DQ"/>
        <s v="KL4313RA*DQ"/>
        <s v="KL4313RA*FQ"/>
        <s v="KL4313RA*DE"/>
        <s v="KL4313RA*FE"/>
        <s v="KL4313RA*FW"/>
        <s v="KL4313RA*DR"/>
        <s v="KL4313RA*FR"/>
        <s v="KL4313RA*DS"/>
        <s v="KL4313RA*FS"/>
        <s v="KL4313RA*DW"/>
        <s v="KL4323RA*FQ"/>
        <s v="KL4323RA*DE"/>
        <s v="KL4323RA*FE"/>
        <s v="KL4323RA*DQ"/>
        <s v="KL9121RA*DQ"/>
        <s v="KL9121RA*FQ"/>
        <s v="KL9121RA*DE"/>
        <s v="KL9121RA*FE"/>
        <s v="KL4869RA*DQ"/>
        <s v="KL4869RA*FQ"/>
        <s v="KL4869RA*DE"/>
        <s v="KL4869RA*FE"/>
        <s v="KL4221RA*DQ"/>
        <s v="KL4221RA*FQ"/>
        <s v="KL4221RA*DE"/>
        <s v="KL4221RA*FE"/>
        <s v="KL4231RA*FQ"/>
        <s v="KL4231RA*DE"/>
        <s v="KL4231RA*FE"/>
        <s v="KL4231RA*DQ"/>
        <s v="KL4315RA*DH"/>
        <s v="KL4315RA*FH"/>
        <s v="KL4532RA*FW"/>
        <s v="KL4532RA*FR"/>
        <s v="KL4532RA*FS"/>
        <s v="KL4861RA*DW"/>
        <s v="KL4861RA*FW"/>
        <s v="KL4861RA*DR"/>
        <s v="KL4861RA*FR"/>
        <s v="KL4861RA*DS"/>
        <s v="KL4861RA*FS"/>
        <s v="KL4863RA*DW"/>
        <s v="KL4863RA*FW"/>
        <s v="KL4863RA*DR"/>
        <s v="KL4863RA*FR"/>
        <s v="KL4863RA*DS"/>
        <s v="KL4863RA*FS"/>
        <s v="KL4867RA*DW"/>
        <s v="KL4867RA*FW"/>
        <s v="KL4867RA*DR"/>
        <s v="KL4867RA*FR"/>
        <s v="KL4867RA*DS"/>
        <s v="KL4867RA*FS"/>
        <s v="KL4413RA*DS"/>
        <s v="KL4413RA*FS"/>
        <s v="KL4413RA*FR"/>
        <s v="KL4413RA*DR"/>
        <s v="KL4413RA*FW"/>
        <s v="KL4413RA*DW"/>
        <s v="KL4323RA*DS"/>
        <s v="KL4323RA*FR"/>
        <s v="KL4323RA*DR"/>
        <s v="KL4323RA*FS"/>
        <s v="KL4323RA*DW"/>
        <s v="KL4323RA*FW"/>
        <s v="KL4325RA*DH"/>
        <s v="KL4325RA*FH"/>
        <s v="KL4025RA*DS"/>
        <s v="KL4025RA*FR"/>
        <s v="KL4025RA*DR"/>
        <s v="KL4025RA*FS"/>
        <s v="KL4025RA*DW"/>
        <s v="KL4025RA*FW"/>
        <s v="KL4221RA*DW"/>
        <s v="KL4221RA*FW"/>
        <s v="KL4221RA*DR"/>
        <s v="KL4221RA*FR"/>
        <s v="KL4221RA*DS"/>
        <s v="KL4221RA*FS"/>
        <s v="KL4713RA*DW"/>
        <s v="KL4713RA*DS"/>
        <s v="KL4713RA*FR"/>
        <s v="KL4713RA*DR"/>
        <s v="KL4713RA*FS"/>
        <s v="KL4713RA*FW"/>
        <s v="KL4151RA*DW"/>
        <s v="KL4151RA*DS"/>
        <s v="KL4151RA*FR"/>
        <s v="KL4151RA*DR"/>
        <s v="KL4151RA*FS"/>
        <s v="KL4151RA*FW"/>
        <s v="KL4251RA*DS"/>
        <s v="KL4251RA*FR"/>
        <s v="KL4251RA*DR"/>
        <s v="KL4251RA*FW"/>
        <s v="KL4251RA*FS"/>
        <s v="KL4251RA*DW"/>
        <s v="KL4551RA*DW"/>
        <s v="KL4551RA*DS"/>
        <s v="KL4551RA*FR"/>
        <s v="KL4551RA*DR"/>
        <s v="KL4551RA*FS"/>
        <s v="KL4551RA*FW"/>
        <s v="KL9121RA*DS"/>
        <s v="KL9121RA*FR"/>
        <s v="KL9121RA*DR"/>
        <s v="KL9121RA*FS"/>
        <s v="KL9121RA*DW"/>
        <s v="KL9121RA*FW"/>
        <s v="KL4231RA*DS"/>
        <s v="KL4231RA*FR"/>
        <s v="KL4231RA*DR"/>
        <s v="KL4231RA*FW"/>
        <s v="KL4231RA*FS"/>
        <s v="KL4231RA*DW"/>
        <s v="KL4869RA*DS"/>
        <s v="KL4869RA*FR"/>
        <s v="KL4869RA*DR"/>
        <s v="KL4869RA*FS"/>
        <s v="KL4869RA*DW"/>
        <s v="KL4869RA*FW"/>
        <s v="KL4222RA*DQ"/>
        <s v="KL4222RA*FQ"/>
        <s v="KL4222RA*DE"/>
        <s v="KL4222RA*FE"/>
        <s v="KL4222RA*DW"/>
        <s v="KL4222RA*FW"/>
        <s v="KL4222RA*DR"/>
        <s v="KL4222RA*FR"/>
        <s v="KL4222RA*DS"/>
        <s v="KL4222RA*FS"/>
        <m/>
      </sharedItems>
    </cacheField>
    <cacheField name="Category" numFmtId="0">
      <sharedItems containsBlank="1" count="9">
        <s v="Endpoint Security"/>
        <s v="Small Office Security"/>
        <s v="Targeted Security"/>
        <s v="Total Security"/>
        <s v="Mail&amp;Gateway Security"/>
        <s v="OpenSpace Security"/>
        <s v="Special Security"/>
        <s v="Storage Security"/>
        <m/>
      </sharedItems>
    </cacheField>
    <cacheField name="Code" numFmtId="0">
      <sharedItems containsString="0" containsBlank="1" containsNumber="1" containsInteger="1" minValue="3010" maxValue="4869" count="24">
        <n v="4010"/>
        <n v="3010"/>
        <n v="4510"/>
        <n v="4810"/>
        <n v="4571"/>
        <n v="4013"/>
        <n v="4012"/>
        <n v="4011"/>
        <n v="4584"/>
        <n v="4582"/>
        <n v="4583"/>
        <n v="4521"/>
        <n v="4541"/>
        <n v="4511"/>
        <n v="4531"/>
        <n v="4591"/>
        <n v="4869"/>
        <n v="4561"/>
        <n v="4611"/>
        <n v="4515"/>
        <n v="3011"/>
        <n v="4535"/>
        <n v="4562"/>
        <m/>
      </sharedItems>
    </cacheField>
    <cacheField name="Product" numFmtId="0">
      <sharedItems containsBlank="1" count="24">
        <s v="Endpoint Security"/>
        <s v="Small Office Security"/>
        <s v="Targeted Security"/>
        <s v="Total Security"/>
        <s v="   Kaspersky Anti-Spam для Linux"/>
        <s v="   Kaspersky Endpoint Security для бизнеса – Расширенный"/>
        <s v="   Kaspersky Endpoint Security для бизнеса – Стандартный"/>
        <s v="   Kaspersky Endpoint Security для бизнеса – Стартовый"/>
        <s v="   Kaspersky Security для виртуальных сред, Core *"/>
        <s v="   Kaspersky Security для виртуальных сред, Desktop *"/>
        <s v="   Kaspersky Security для виртуальных сред, Server *"/>
        <s v="   Kaspersky Security для интернет-шлюзов"/>
        <s v="   Kaspersky Security для мобильных устройств"/>
        <s v="   Kaspersky Security для почтовых серверов"/>
        <s v="   Kaspersky Security для серверов совместной работы"/>
        <s v="   Kaspersky Systems Management"/>
        <s v="   Kaspersky Total Security для бизнеса"/>
        <s v="   Kaspersky Security для систем хранения данных, User"/>
        <s v="   Kaspersky Security для файловых серверов"/>
        <s v="   Kaspersky DLP для почтовых серверов *"/>
        <s v="   Kaspersky Small Office Security 4 for Desktop, Mobiles and File Servers (fixed-date)"/>
        <s v="   Kaspersky DLP для серверов совместной работы *"/>
        <s v="   Kaspersky Security для систем хранения данных, Server"/>
        <m/>
      </sharedItems>
    </cacheField>
    <cacheField name="LicenceDescription" numFmtId="0">
      <sharedItems containsBlank="1" count="14">
        <s v="-"/>
        <m/>
        <s v=""/>
        <s v="Mx"/>
        <s v="Node"/>
        <s v="Core"/>
        <s v="VirtWKS"/>
        <s v="VirtSvr"/>
        <s v="MD"/>
        <s v="Em"/>
        <s v="User"/>
        <s v="SME"/>
        <s v="MD+Dt+FS+User"/>
        <s v="FS"/>
      </sharedItems>
    </cacheField>
    <cacheField name="LicenceObject" numFmtId="0">
      <sharedItems containsBlank="1" count="12">
        <s v="-"/>
        <s v="User"/>
        <s v="Node"/>
        <s v="Core"/>
        <s v="VirtualWorkstation"/>
        <s v="VirtualServer"/>
        <s v="Mobile device"/>
        <s v=" "/>
        <s v="Workstation / FileServer"/>
        <s v=""/>
        <s v="File Server"/>
        <m/>
      </sharedItems>
    </cacheField>
    <cacheField name="Package" numFmtId="0">
      <sharedItems containsBlank="1" count="3">
        <s v="-"/>
        <s v="License"/>
        <m/>
      </sharedItems>
    </cacheField>
    <cacheField name="Band" numFmtId="0">
      <sharedItems containsBlank="1" count="14">
        <s v="Band K: 10-14"/>
        <s v="Band M: 15-19"/>
        <s v="Band N: 20-24"/>
        <s v="Band P: 25-49"/>
        <s v="Band Q: 50-99"/>
        <s v="Band R: 100-149"/>
        <s v="Band S: 150-249"/>
        <s v="Band T: 250-499"/>
        <s v="Band E: 5-9"/>
        <s v="Band A: 1-1"/>
        <s v="Band B: 2-2"/>
        <s v="Band C: 3-3"/>
        <s v="Band D: 4-4"/>
        <m/>
      </sharedItems>
    </cacheField>
    <cacheField name="LicenceComposition" numFmtId="0">
      <sharedItems containsBlank="1" count="99">
        <s v="-"/>
        <s v="10-14Mx"/>
        <s v="15-19Mx"/>
        <s v="20-24Mx"/>
        <s v="25-49Mx"/>
        <s v="50-99Mx"/>
        <s v="100-149Mx"/>
        <s v="150-249Mx"/>
        <s v="250-499Mx"/>
        <s v="10-14Node"/>
        <s v="15-19Node"/>
        <s v="20-24Node"/>
        <s v="25-49Node"/>
        <s v="50-99Node"/>
        <s v="100-149Node"/>
        <s v="150-249Node"/>
        <s v="250-499Node"/>
        <s v="5-9Node"/>
        <s v="1-1Core"/>
        <s v="2-2Core"/>
        <s v="3-3Core"/>
        <s v="4-4Core"/>
        <s v="5-9Core"/>
        <s v="10-14Core"/>
        <s v="15-19Core"/>
        <s v="20-24Core"/>
        <s v="25-49Core"/>
        <s v="50-99Core"/>
        <s v="100-149Core"/>
        <s v="150-249Core"/>
        <s v="250-499Core"/>
        <s v="10-14VirtWKS"/>
        <s v="15-19VirtWKS"/>
        <s v="20-24VirtWKS"/>
        <s v="25-49VirtWKS"/>
        <s v="50-99VirtWKS"/>
        <s v="100-149VirtWKS"/>
        <s v="150-249VirtWKS"/>
        <s v="250-499VirtWKS"/>
        <s v="1-1VirtSvr"/>
        <s v="2-2VirtSvr"/>
        <s v="3-3VirtSvr"/>
        <s v="4-4VirtSvr"/>
        <s v="5-9VirtSvr"/>
        <s v="10-14VirtSvr"/>
        <s v="15-19VirtSvr"/>
        <s v="20-24VirtSvr"/>
        <s v="25-49VirtSvr"/>
        <s v="50-99VirtSvr"/>
        <s v="100-149VirtSvr"/>
        <s v="150-249VirtSvr"/>
        <s v="250-499VirtSvr"/>
        <s v="10-14MD"/>
        <s v="15-19MD"/>
        <s v="20-24MD"/>
        <s v="25-49MD"/>
        <s v="50-99MD"/>
        <s v="100-149MD"/>
        <s v="150-249MD"/>
        <s v="250-499MD"/>
        <s v="10-14Em"/>
        <s v="15-19Em"/>
        <s v="20-24Em"/>
        <s v="25-49Em"/>
        <s v="50-99Em"/>
        <s v="100-149Em"/>
        <s v="150-249Em"/>
        <s v="250-499Em"/>
        <s v="10-14User"/>
        <s v="15-19User"/>
        <s v="20-24User"/>
        <s v="25-49User"/>
        <s v="50-99User"/>
        <s v="100-149User"/>
        <s v="150-249User"/>
        <s v="250-499User"/>
        <s v="10-14SME"/>
        <s v="15-19SME"/>
        <s v="20-24SME"/>
        <s v="25-49SME"/>
        <s v="50-99SME"/>
        <s v="100-149SME"/>
        <s v="150-249SME"/>
        <s v="250-499SME"/>
        <s v="5-9MD"/>
        <s v="1-1FS"/>
        <s v="2-2FS"/>
        <s v="3-3FS"/>
        <s v="4-4FS"/>
        <s v="5-9FS"/>
        <s v="10-14FS"/>
        <s v="15-19FS"/>
        <s v="20-24FS"/>
        <s v="25-49FS"/>
        <s v="50-99FS"/>
        <s v="100-149FS"/>
        <s v="150-249FS"/>
        <s v="250-499FS"/>
        <m/>
      </sharedItems>
    </cacheField>
    <cacheField name="LicenceType" numFmtId="0">
      <sharedItems containsBlank="1" count="8">
        <s v="-"/>
        <s v="Educational Renewal"/>
        <s v="Educational"/>
        <s v="Cross-grade"/>
        <s v="Renewal"/>
        <s v="Base"/>
        <s v="Add-on"/>
        <m/>
      </sharedItems>
    </cacheField>
    <cacheField name="Term" numFmtId="0">
      <sharedItems containsBlank="1" count="4">
        <s v="-"/>
        <s v="2 year"/>
        <s v="1 year"/>
        <m/>
      </sharedItems>
    </cacheField>
    <cacheField name="Price" numFmtId="0">
      <sharedItems containsString="0" containsBlank="1" containsNumber="1" minValue="51.8" maxValue="690000" count="960">
        <m/>
        <n v="144"/>
        <n v="86.4"/>
        <n v="180"/>
        <n v="108"/>
        <n v="139.19999999999999"/>
        <n v="83.5"/>
        <n v="174.1"/>
        <n v="104.4"/>
        <n v="130.4"/>
        <n v="78.2"/>
        <n v="163"/>
        <n v="97.8"/>
        <n v="122.1"/>
        <n v="73.2"/>
        <n v="152.6"/>
        <n v="91.6"/>
        <n v="112.7"/>
        <n v="67.599999999999994"/>
        <n v="140.9"/>
        <n v="84.5"/>
        <n v="104.1"/>
        <n v="62.4"/>
        <n v="130.1"/>
        <n v="78.099999999999994"/>
        <n v="95.3"/>
        <n v="57.2"/>
        <n v="119.2"/>
        <n v="71.5"/>
        <n v="51.8"/>
        <n v="64.8"/>
        <n v="1013.2"/>
        <n v="607.9"/>
        <n v="1266.5"/>
        <n v="759.9"/>
        <n v="979.8"/>
        <n v="587.9"/>
        <n v="1224.7"/>
        <n v="734.8"/>
        <n v="917.5"/>
        <n v="550.5"/>
        <n v="1146.8"/>
        <n v="688.1"/>
        <n v="858.9"/>
        <n v="515.29999999999995"/>
        <n v="1073.5999999999999"/>
        <n v="644.20000000000005"/>
        <n v="793"/>
        <n v="475.8"/>
        <n v="991.3"/>
        <n v="594.79999999999995"/>
        <n v="732.3"/>
        <n v="439.4"/>
        <n v="915.4"/>
        <n v="549.29999999999995"/>
        <n v="670.7"/>
        <n v="402.4"/>
        <n v="838.4"/>
        <n v="503.1"/>
        <n v="364.8"/>
        <n v="455.9"/>
        <n v="523.79999999999995"/>
        <n v="698.4"/>
        <n v="873"/>
        <n v="419"/>
        <n v="506.5"/>
        <n v="675.4"/>
        <n v="844.2"/>
        <n v="405.2"/>
        <n v="474.3"/>
        <n v="632.4"/>
        <n v="790.5"/>
        <n v="379.4"/>
        <n v="444"/>
        <n v="592"/>
        <n v="740"/>
        <n v="355.2"/>
        <n v="410"/>
        <n v="546.6"/>
        <n v="683.3"/>
        <n v="328"/>
        <n v="378.6"/>
        <n v="504.8"/>
        <n v="631"/>
        <n v="302.89999999999998"/>
        <n v="346.8"/>
        <n v="462.3"/>
        <n v="577.9"/>
        <n v="277.39999999999998"/>
        <n v="314.3"/>
        <n v="251.4"/>
        <n v="420"/>
        <n v="252"/>
        <n v="525"/>
        <n v="315"/>
        <n v="406.1"/>
        <n v="243.7"/>
        <n v="507.7"/>
        <n v="304.60000000000002"/>
        <n v="380.3"/>
        <n v="228.2"/>
        <n v="475.4"/>
        <n v="285.2"/>
        <n v="356"/>
        <n v="213.6"/>
        <n v="445"/>
        <n v="267"/>
        <n v="506"/>
        <n v="303.60000000000002"/>
        <n v="632.5"/>
        <n v="379.5"/>
        <n v="8725.4"/>
        <n v="5235.3"/>
        <n v="10906.8"/>
        <n v="6544.1"/>
        <n v="8392.1"/>
        <n v="5035.3"/>
        <n v="10490.2"/>
        <n v="6294.1"/>
        <n v="8057.9"/>
        <n v="4834.8"/>
        <n v="10072.4"/>
        <n v="6043.5"/>
        <n v="7724.6"/>
        <n v="4634.8"/>
        <n v="9655.7999999999993"/>
        <n v="5793.5"/>
        <n v="7391.3"/>
        <n v="4434.8"/>
        <n v="9239.2000000000007"/>
        <n v="5543.5"/>
        <n v="7057.1"/>
        <n v="4234.3"/>
        <n v="8821.4"/>
        <n v="5292.9"/>
        <n v="6723.8"/>
        <n v="4034.3"/>
        <n v="8404.7999999999993"/>
        <n v="5042.8999999999996"/>
        <n v="6390.5"/>
        <n v="3834.3"/>
        <n v="7988.1"/>
        <n v="4792.8999999999996"/>
        <n v="6056.3"/>
        <n v="3633.8"/>
        <n v="7570.4"/>
        <n v="4542.2"/>
        <n v="5723"/>
        <n v="3433.8"/>
        <n v="7153.8"/>
        <n v="4292.3"/>
        <n v="5388.8"/>
        <n v="3233.3"/>
        <n v="6736"/>
        <n v="4041.6"/>
        <n v="5055.5"/>
        <n v="3033.3"/>
        <n v="6319.4"/>
        <n v="3791.6"/>
        <n v="4722.2"/>
        <n v="2833.3"/>
        <n v="5902.8"/>
        <n v="3541.7"/>
        <n v="2402"/>
        <n v="1441.2"/>
        <n v="3002.4"/>
        <n v="1801.5"/>
        <n v="2322.6999999999998"/>
        <n v="1393.6"/>
        <n v="2903.4"/>
        <n v="1742"/>
        <n v="2175"/>
        <n v="1305"/>
        <n v="2718.7"/>
        <n v="1631.2"/>
        <n v="2036.1"/>
        <n v="1221.7"/>
        <n v="2545.1999999999998"/>
        <n v="1527.1"/>
        <n v="1880"/>
        <n v="1128"/>
        <n v="2350"/>
        <n v="1410"/>
        <n v="1736.1"/>
        <n v="1041.7"/>
        <n v="2170.1999999999998"/>
        <n v="1302.0999999999999"/>
        <n v="1590.1"/>
        <n v="954.1"/>
        <n v="1987.6"/>
        <n v="1192.5999999999999"/>
        <n v="864.7"/>
        <n v="1080.9000000000001"/>
        <n v="161.1"/>
        <n v="335.7"/>
        <n v="201.4"/>
        <n v="268.60000000000002"/>
        <n v="150.80000000000001"/>
        <n v="314.10000000000002"/>
        <n v="188.5"/>
        <n v="251.3"/>
        <n v="141.1"/>
        <n v="293.89999999999998"/>
        <n v="176.3"/>
        <n v="235.1"/>
        <n v="132"/>
        <n v="274.89999999999998"/>
        <n v="165"/>
        <n v="220"/>
        <n v="123.5"/>
        <n v="257.2"/>
        <n v="154.30000000000001"/>
        <n v="205.8"/>
        <n v="115.5"/>
        <n v="240.7"/>
        <n v="144.4"/>
        <n v="192.6"/>
        <n v="108.1"/>
        <n v="225.2"/>
        <n v="135.1"/>
        <n v="180.1"/>
        <n v="101.1"/>
        <n v="210.7"/>
        <n v="126.4"/>
        <n v="168.6"/>
        <n v="498.6"/>
        <n v="299.2"/>
        <n v="623.20000000000005"/>
        <n v="374"/>
        <n v="1246.5"/>
        <n v="747.9"/>
        <n v="1869.8"/>
        <n v="997.2"/>
        <n v="451"/>
        <n v="270.60000000000002"/>
        <n v="563.70000000000005"/>
        <n v="338.2"/>
        <n v="1127.5"/>
        <n v="676.5"/>
        <n v="1691.2"/>
        <n v="902"/>
        <n v="408"/>
        <n v="244.8"/>
        <n v="510"/>
        <n v="306"/>
        <n v="1020"/>
        <n v="612"/>
        <n v="1530"/>
        <n v="816"/>
        <n v="369"/>
        <n v="221.4"/>
        <n v="461.3"/>
        <n v="276.8"/>
        <n v="922.5"/>
        <n v="553.5"/>
        <n v="1383.8"/>
        <n v="738"/>
        <n v="333.8"/>
        <n v="200.3"/>
        <n v="417.2"/>
        <n v="250.3"/>
        <n v="834.4"/>
        <n v="500.6"/>
        <n v="1251.5999999999999"/>
        <n v="667.5"/>
        <n v="301.89999999999998"/>
        <n v="181.1"/>
        <n v="377.4"/>
        <n v="226.4"/>
        <n v="754.8"/>
        <n v="452.9"/>
        <n v="1132.0999999999999"/>
        <n v="603.79999999999995"/>
        <n v="273.10000000000002"/>
        <n v="163.80000000000001"/>
        <n v="341.4"/>
        <n v="204.8"/>
        <n v="682.7"/>
        <n v="409.6"/>
        <n v="1024.0999999999999"/>
        <n v="546.20000000000005"/>
        <n v="247"/>
        <n v="148.19999999999999"/>
        <n v="308.8"/>
        <n v="185.3"/>
        <n v="617.5"/>
        <n v="370.5"/>
        <n v="926.3"/>
        <n v="494"/>
        <n v="239.5"/>
        <n v="499"/>
        <n v="299.39999999999998"/>
        <n v="399.2"/>
        <n v="217.8"/>
        <n v="453.8"/>
        <n v="272.3"/>
        <n v="363"/>
        <n v="199.3"/>
        <n v="415.2"/>
        <n v="249.1"/>
        <n v="332.2"/>
        <n v="181.9"/>
        <n v="379"/>
        <n v="227.4"/>
        <n v="303.2"/>
        <n v="165.8"/>
        <n v="345.3"/>
        <n v="207.2"/>
        <n v="276.3"/>
        <n v="150.1"/>
        <n v="312.8"/>
        <n v="187.7"/>
        <n v="250.2"/>
        <n v="134.80000000000001"/>
        <n v="280.89999999999998"/>
        <n v="168.5"/>
        <n v="224.7"/>
        <n v="121.1"/>
        <n v="252.2"/>
        <n v="151.30000000000001"/>
        <n v="201.8"/>
        <n v="856"/>
        <n v="513.6"/>
        <n v="1070"/>
        <n v="642"/>
        <n v="827.8"/>
        <n v="496.7"/>
        <n v="1034.7"/>
        <n v="620.79999999999995"/>
        <n v="775.1"/>
        <n v="465.1"/>
        <n v="968.9"/>
        <n v="581.29999999999995"/>
        <n v="725.6"/>
        <n v="435.4"/>
        <n v="907"/>
        <n v="544.20000000000005"/>
        <n v="670"/>
        <n v="402"/>
        <n v="837.5"/>
        <n v="502.5"/>
        <n v="618.70000000000005"/>
        <n v="371.2"/>
        <n v="773.4"/>
        <n v="464"/>
        <n v="566.70000000000005"/>
        <n v="340"/>
        <n v="708.3"/>
        <n v="425"/>
        <n v="308.2"/>
        <n v="385.2"/>
        <n v="1920"/>
        <n v="1152"/>
        <n v="2400"/>
        <n v="1440"/>
        <n v="1856.6"/>
        <n v="1114"/>
        <n v="2320.8000000000002"/>
        <n v="1392.5"/>
        <n v="1738.6"/>
        <n v="1043.0999999999999"/>
        <n v="2173.1999999999998"/>
        <n v="1303.9000000000001"/>
        <n v="1627.6"/>
        <n v="976.6"/>
        <n v="2034.5"/>
        <n v="1220.7"/>
        <n v="1502.8"/>
        <n v="901.7"/>
        <n v="1878.5"/>
        <n v="1127.0999999999999"/>
        <n v="1387.8"/>
        <n v="832.7"/>
        <n v="1734.7"/>
        <n v="1040.8"/>
        <n v="1271"/>
        <n v="762.6"/>
        <n v="1588.8"/>
        <n v="953.3"/>
        <n v="691.2"/>
        <n v="864"/>
        <n v="427.4"/>
        <n v="284.89999999999998"/>
        <n v="610.5"/>
        <n v="407"/>
        <n v="413.2"/>
        <n v="275.5"/>
        <n v="590.4"/>
        <n v="393.6"/>
        <n v="387"/>
        <n v="258"/>
        <n v="552.79999999999995"/>
        <n v="368.5"/>
        <n v="362.3"/>
        <n v="241.5"/>
        <n v="517.5"/>
        <n v="345"/>
        <n v="334.5"/>
        <n v="223"/>
        <n v="477.8"/>
        <n v="318.60000000000002"/>
        <n v="308.89999999999998"/>
        <n v="205.9"/>
        <n v="441.3"/>
        <n v="294.2"/>
        <n v="282.89999999999998"/>
        <n v="188.6"/>
        <n v="404.2"/>
        <n v="269.39999999999998"/>
        <n v="256.39999999999998"/>
        <n v="170.9"/>
        <n v="366.3"/>
        <n v="244.2"/>
        <n v="278.39999999999998"/>
        <n v="580"/>
        <n v="348"/>
        <n v="269.2"/>
        <n v="560.9"/>
        <n v="336.5"/>
        <n v="448.7"/>
        <n v="252.1"/>
        <n v="525.20000000000005"/>
        <n v="315.10000000000002"/>
        <n v="420.2"/>
        <n v="236"/>
        <n v="491.7"/>
        <n v="295"/>
        <n v="393.3"/>
        <n v="217.9"/>
        <n v="454"/>
        <n v="272.39999999999998"/>
        <n v="363.2"/>
        <n v="201.2"/>
        <n v="419.2"/>
        <n v="251.5"/>
        <n v="335.4"/>
        <n v="184.3"/>
        <n v="384"/>
        <n v="230.4"/>
        <n v="307.2"/>
        <n v="167"/>
        <n v="208.8"/>
        <n v="1560"/>
        <n v="1040"/>
        <n v="1411"/>
        <n v="940.7"/>
        <n v="1276.5"/>
        <n v="851"/>
        <n v="1154.5999999999999"/>
        <n v="769.7"/>
        <n v="1044.3"/>
        <n v="696.2"/>
        <n v="944.6"/>
        <n v="629.70000000000005"/>
        <n v="854.4"/>
        <n v="569.6"/>
        <n v="772.8"/>
        <n v="515.20000000000005"/>
        <n v="649"/>
        <n v="779"/>
        <n v="1298"/>
        <n v="533"/>
        <n v="640"/>
        <n v="1066"/>
        <n v="495"/>
        <n v="594"/>
        <n v="990"/>
        <n v="478"/>
        <n v="574"/>
        <n v="957"/>
        <n v="924"/>
        <n v="578"/>
        <n v="1155"/>
        <n v="693"/>
        <n v="1732"/>
        <n v="894"/>
        <n v="558"/>
        <n v="1117"/>
        <n v="1675"/>
        <n v="837"/>
        <n v="523"/>
        <n v="1046"/>
        <n v="628"/>
        <n v="1569"/>
        <n v="783"/>
        <n v="490"/>
        <n v="979"/>
        <n v="587"/>
        <n v="1469"/>
        <n v="696"/>
        <n v="1392"/>
        <n v="835"/>
        <n v="2088"/>
        <n v="1537"/>
        <n v="960"/>
        <n v="1921"/>
        <n v="1153"/>
        <n v="2882"/>
        <n v="1486"/>
        <n v="929"/>
        <n v="1858"/>
        <n v="1115"/>
        <n v="2786"/>
        <n v="870"/>
        <n v="1739"/>
        <n v="1044"/>
        <n v="2609"/>
        <n v="1303"/>
        <n v="814"/>
        <n v="1628"/>
        <n v="977"/>
        <n v="2443"/>
        <n v="1258"/>
        <n v="786"/>
        <n v="1572"/>
        <n v="943"/>
        <n v="2358"/>
        <n v="1161"/>
        <n v="726"/>
        <n v="1452"/>
        <n v="871"/>
        <n v="2177"/>
        <n v="1064"/>
        <n v="665"/>
        <n v="1330"/>
        <n v="798"/>
        <n v="1994"/>
        <n v="1006"/>
        <n v="629"/>
        <n v="1257"/>
        <n v="754"/>
        <n v="1886"/>
        <n v="2229"/>
        <n v="1393"/>
        <n v="1672"/>
        <n v="4179"/>
        <n v="2155"/>
        <n v="1347"/>
        <n v="2694"/>
        <n v="1616"/>
        <n v="4041"/>
        <n v="2018"/>
        <n v="1261"/>
        <n v="2523"/>
        <n v="1514"/>
        <n v="3784"/>
        <n v="1889"/>
        <n v="1181"/>
        <n v="2362"/>
        <n v="1417"/>
        <n v="3543"/>
        <n v="1824"/>
        <n v="1140"/>
        <n v="2280"/>
        <n v="1368"/>
        <n v="3420"/>
        <n v="1684"/>
        <n v="1053"/>
        <n v="2105"/>
        <n v="1263"/>
        <n v="3158"/>
        <n v="1543"/>
        <n v="964"/>
        <n v="1928"/>
        <n v="1157"/>
        <n v="2892"/>
        <n v="1459"/>
        <n v="912"/>
        <n v="1823"/>
        <n v="1094"/>
        <n v="2735"/>
        <n v="1108"/>
        <n v="739"/>
        <n v="1037"/>
        <n v="691"/>
        <n v="970"/>
        <n v="647"/>
        <n v="908"/>
        <n v="605"/>
        <n v="888"/>
        <n v="831"/>
        <n v="554"/>
        <n v="777"/>
        <n v="518"/>
        <n v="759"/>
        <n v="443"/>
        <n v="415"/>
        <n v="388"/>
        <n v="355"/>
        <n v="332"/>
        <n v="311"/>
        <n v="304"/>
        <n v="370"/>
        <n v="591"/>
        <n v="346"/>
        <n v="553"/>
        <n v="323"/>
        <n v="517"/>
        <n v="303"/>
        <n v="484"/>
        <n v="296"/>
        <n v="474"/>
        <n v="277"/>
        <n v="259"/>
        <n v="253"/>
        <n v="405"/>
        <n v="1647"/>
        <n v="659"/>
        <n v="1098"/>
        <n v="878"/>
        <n v="549"/>
        <n v="1498"/>
        <n v="599"/>
        <n v="998"/>
        <n v="799"/>
        <n v="1370"/>
        <n v="548"/>
        <n v="914"/>
        <n v="731"/>
        <n v="457"/>
        <n v="1251"/>
        <n v="500"/>
        <n v="834"/>
        <n v="667"/>
        <n v="417"/>
        <n v="1192"/>
        <n v="477"/>
        <n v="794"/>
        <n v="636"/>
        <n v="397"/>
        <n v="1079"/>
        <n v="432"/>
        <n v="720"/>
        <n v="576"/>
        <n v="360"/>
        <n v="969"/>
        <n v="646"/>
        <n v="968"/>
        <n v="1320"/>
        <n v="880"/>
        <n v="1208"/>
        <n v="805"/>
        <n v="1103"/>
        <n v="735"/>
        <n v="1051"/>
        <n v="700"/>
        <n v="951"/>
        <n v="634"/>
        <n v="854"/>
        <n v="569"/>
        <n v="800"/>
        <n v="534"/>
        <n v="940"/>
        <n v="626"/>
        <n v="1342"/>
        <n v="895"/>
        <n v="909"/>
        <n v="606"/>
        <n v="865"/>
        <n v="567"/>
        <n v="1216"/>
        <n v="810"/>
        <n v="797"/>
        <n v="531"/>
        <n v="1138"/>
        <n v="769"/>
        <n v="513"/>
        <n v="1099"/>
        <n v="732"/>
        <n v="710"/>
        <n v="473"/>
        <n v="1014"/>
        <n v="676"/>
        <n v="650"/>
        <n v="434"/>
        <n v="619"/>
        <n v="615"/>
        <n v="879"/>
        <n v="586"/>
        <n v="317"/>
        <n v="238"/>
        <n v="396"/>
        <n v="198"/>
        <n v="230"/>
        <n v="383"/>
        <n v="191"/>
        <n v="287"/>
        <n v="538"/>
        <n v="215"/>
        <n v="359"/>
        <n v="179"/>
        <n v="269"/>
        <n v="504"/>
        <n v="201"/>
        <n v="336"/>
        <n v="168"/>
        <n v="486"/>
        <n v="194"/>
        <n v="324"/>
        <n v="162"/>
        <n v="239"/>
        <n v="449"/>
        <n v="299"/>
        <n v="150"/>
        <n v="219"/>
        <n v="411"/>
        <n v="164"/>
        <n v="274"/>
        <n v="137"/>
        <n v="207"/>
        <n v="389"/>
        <n v="156"/>
        <n v="130"/>
        <n v="9908"/>
        <n v="3963"/>
        <n v="6605"/>
        <n v="3303"/>
        <n v="5284"/>
        <n v="9581"/>
        <n v="3832"/>
        <n v="6387"/>
        <n v="3194"/>
        <n v="5110"/>
        <n v="8972"/>
        <n v="3589"/>
        <n v="5981"/>
        <n v="2991"/>
        <n v="4785"/>
        <n v="8399"/>
        <n v="3360"/>
        <n v="5599"/>
        <n v="2800"/>
        <n v="4480"/>
        <n v="8108"/>
        <n v="3243"/>
        <n v="5405"/>
        <n v="2702"/>
        <n v="4324"/>
        <n v="7487"/>
        <n v="2995"/>
        <n v="4991"/>
        <n v="2496"/>
        <n v="3993"/>
        <n v="6857"/>
        <n v="2743"/>
        <n v="4572"/>
        <n v="2286"/>
        <n v="3657"/>
        <n v="6485"/>
        <n v="2594"/>
        <n v="2162"/>
        <n v="3459"/>
        <n v="19196"/>
        <n v="35992"/>
        <n v="14397"/>
        <n v="23995"/>
        <n v="11998"/>
        <n v="18463"/>
        <n v="34618"/>
        <n v="13847"/>
        <n v="23078"/>
        <n v="11539"/>
        <n v="17728"/>
        <n v="33239"/>
        <n v="13296"/>
        <n v="22159"/>
        <n v="11080"/>
        <n v="16994"/>
        <n v="31864"/>
        <n v="12746"/>
        <n v="21243"/>
        <n v="10621"/>
        <n v="16261"/>
        <n v="30489"/>
        <n v="12196"/>
        <n v="20326"/>
        <n v="10163"/>
        <n v="15526"/>
        <n v="29111"/>
        <n v="11644"/>
        <n v="19407"/>
        <n v="9704"/>
        <n v="14792"/>
        <n v="27736"/>
        <n v="11094"/>
        <n v="18491"/>
        <n v="9245"/>
        <n v="14059"/>
        <n v="26361"/>
        <n v="10544"/>
        <n v="17574"/>
        <n v="8787"/>
        <n v="13324"/>
        <n v="24982"/>
        <n v="9993"/>
        <n v="16655"/>
        <n v="8327"/>
        <n v="13163"/>
        <n v="24680"/>
        <n v="9872"/>
        <n v="16453"/>
        <n v="8227"/>
        <n v="12395"/>
        <n v="23240"/>
        <n v="9296"/>
        <n v="15494"/>
        <n v="7747"/>
        <n v="11627"/>
        <n v="21801"/>
        <n v="8720"/>
        <n v="14534"/>
        <n v="7267"/>
        <n v="11333"/>
        <n v="21250"/>
        <n v="8500"/>
        <n v="14167"/>
        <n v="7083"/>
        <n v="3531"/>
        <n v="1412"/>
        <n v="2354"/>
        <n v="1883"/>
        <n v="1177"/>
        <n v="3414"/>
        <n v="1366"/>
        <n v="2276"/>
        <n v="1821"/>
        <n v="3197"/>
        <n v="1279"/>
        <n v="2132"/>
        <n v="1705"/>
        <n v="2993"/>
        <n v="1197"/>
        <n v="1995"/>
        <n v="1596"/>
        <n v="2889"/>
        <n v="1156"/>
        <n v="1926"/>
        <n v="1541"/>
        <n v="963"/>
        <n v="2668"/>
        <n v="1067"/>
        <n v="1779"/>
        <n v="1423"/>
        <n v="889"/>
        <n v="2444"/>
        <n v="978"/>
        <n v="1629"/>
        <n v="815"/>
        <n v="2311"/>
        <n v="1233"/>
        <n v="770"/>
        <n v="1914"/>
        <n v="766"/>
        <n v="1276"/>
        <n v="638"/>
        <n v="1021"/>
        <n v="1851"/>
        <n v="1234"/>
        <n v="617"/>
        <n v="987"/>
        <n v="1733"/>
        <n v="1622"/>
        <n v="1082"/>
        <n v="541"/>
        <n v="1566"/>
        <n v="522"/>
        <n v="1446"/>
        <n v="482"/>
        <n v="771"/>
        <n v="1325"/>
        <n v="530"/>
        <n v="883"/>
        <n v="442"/>
        <n v="706"/>
        <n v="1253"/>
        <n v="501"/>
        <n v="418"/>
        <n v="668"/>
        <n v="7920"/>
        <n v="3168"/>
        <n v="5280"/>
        <n v="4224"/>
        <n v="2640"/>
        <n v="7659"/>
        <n v="3063"/>
        <n v="5106"/>
        <n v="4085"/>
        <n v="2553"/>
        <n v="7172"/>
        <n v="2869"/>
        <n v="4781"/>
        <n v="3825"/>
        <n v="2391"/>
        <n v="6714"/>
        <n v="2686"/>
        <n v="4476"/>
        <n v="3581"/>
        <n v="2238"/>
        <n v="6481"/>
        <n v="2592"/>
        <n v="4321"/>
        <n v="3456"/>
        <n v="2160"/>
        <n v="5984"/>
        <n v="2394"/>
        <n v="3990"/>
        <n v="3192"/>
        <n v="5481"/>
        <n v="2193"/>
        <n v="3654"/>
        <n v="2923"/>
        <n v="1827"/>
        <n v="5184"/>
        <n v="2073"/>
        <n v="2765"/>
        <n v="1728"/>
        <n v="241500"/>
        <n v="161000"/>
        <n v="345000"/>
        <n v="230000"/>
        <n v="483000"/>
        <n v="368000"/>
        <n v="322000"/>
        <n v="690000"/>
        <n v="460000"/>
        <n v="168000"/>
        <n v="112000"/>
        <n v="240000"/>
        <n v="160000"/>
        <n v="336000"/>
        <n v="256000"/>
        <n v="224000"/>
        <n v="480000"/>
        <n v="320000"/>
        <n v="157500"/>
        <n v="105000"/>
        <n v="225000"/>
        <n v="150000"/>
        <n v="315000"/>
        <n v="210000"/>
        <n v="450000"/>
        <n v="300000"/>
        <n v="141750"/>
        <n v="94500"/>
        <n v="202500"/>
        <n v="135000"/>
        <n v="283500"/>
        <n v="216000"/>
        <n v="189000"/>
        <n v="405000"/>
        <n v="270000"/>
        <n v="131250"/>
        <n v="87500"/>
        <n v="187500"/>
        <n v="125000"/>
        <n v="262500"/>
        <n v="200000"/>
        <n v="175000"/>
        <n v="375000"/>
        <n v="25000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Darya Ostroverkhova" refreshedDate="42333.69393321759" createdVersion="3" refreshedVersion="5" recordCount="145">
  <cacheSource type="worksheet">
    <worksheetSource ref="A1:M65536" sheet="SaleListxSP"/>
  </cacheSource>
  <cacheFields count="13">
    <cacheField name="PositionCode" numFmtId="0">
      <sharedItems containsBlank="1" count="145">
        <s v="KL5111RQKDR"/>
        <s v="KL5111RQKDS"/>
        <s v="KL5111RQKDW"/>
        <s v="KL5111RQKFR"/>
        <s v="KL5111RQKFS"/>
        <s v="KL5111RQKFW"/>
        <s v="KL5111RQMDR"/>
        <s v="KL5111RQMDS"/>
        <s v="KL5111RQMDW"/>
        <s v="KL5111RQMFR"/>
        <s v="KL5111RQMFS"/>
        <s v="KL5111RQMFW"/>
        <s v="KL5111RQNDR"/>
        <s v="KL5111RQNDS"/>
        <s v="KL5111RQNDW"/>
        <s v="KL5111RQNFR"/>
        <s v="KL5111RQNFS"/>
        <s v="KL5111RQNFW"/>
        <s v="KL5111RQPDR"/>
        <s v="KL5111RQPDS"/>
        <s v="KL5111RQPDW"/>
        <s v="KL5111RQPFR"/>
        <s v="KL5111RQPFS"/>
        <s v="KL5111RQPFW"/>
        <s v="KL5111RQQDR"/>
        <s v="KL5111RQQDS"/>
        <s v="KL5111RQQDW"/>
        <s v="KL5111RQQFR"/>
        <s v="KL5111RQQFS"/>
        <s v="KL5111RQQFW"/>
        <s v="KL5111RQRDR"/>
        <s v="KL5111RQRDS"/>
        <s v="KL5111RQRDW"/>
        <s v="KL5111RQRFR"/>
        <s v="KL5111RQRFS"/>
        <s v="KL5111RQRFW"/>
        <s v="KL5111RQSDR"/>
        <s v="KL5111RQSDS"/>
        <s v="KL5111RQSDW"/>
        <s v="KL5111RQSFR"/>
        <s v="KL5111RQSFS"/>
        <s v="KL5111RQSFW"/>
        <s v="KL5111RQTDR"/>
        <s v="KL5111RQTDS"/>
        <s v="KL5111RQTDW"/>
        <s v="KL5111RQTFR"/>
        <s v="KL5111RQTFS"/>
        <s v="KL5111RQTFW"/>
        <s v="KL5711RQKDR"/>
        <s v="KL5711RQKDS"/>
        <s v="KL5711RQKDW"/>
        <s v="KL5711RQKFR"/>
        <s v="KL5711RQKFS"/>
        <s v="KL5711RQKFW"/>
        <s v="KL5711RQMDR"/>
        <s v="KL5711RQMDS"/>
        <s v="KL5711RQMDW"/>
        <s v="KL5711RQMFR"/>
        <s v="KL5711RQMFS"/>
        <s v="KL5711RQMFW"/>
        <s v="KL5711RQNDR"/>
        <s v="KL5711RQNDS"/>
        <s v="KL5711RQNDW"/>
        <s v="KL5711RQNFR"/>
        <s v="KL5711RQNFS"/>
        <s v="KL5711RQNFW"/>
        <s v="KL5711RQPDR"/>
        <s v="KL5711RQPDS"/>
        <s v="KL5711RQPDW"/>
        <s v="KL5711RQPFR"/>
        <s v="KL5711RQPFS"/>
        <s v="KL5711RQPFW"/>
        <s v="KL5711RQQDR"/>
        <s v="KL5711RQQDS"/>
        <s v="KL5711RQQDW"/>
        <s v="KL5711RQQFR"/>
        <s v="KL5711RQQFS"/>
        <s v="KL5711RQQFW"/>
        <s v="KL5711RQRDR"/>
        <s v="KL5711RQRDS"/>
        <s v="KL5711RQRDW"/>
        <s v="KL5711RQRFR"/>
        <s v="KL5711RQRFS"/>
        <s v="KL5711RQRFW"/>
        <s v="KL5711RQSDR"/>
        <s v="KL5711RQSDS"/>
        <s v="KL5711RQSDW"/>
        <s v="KL5711RQSFR"/>
        <s v="KL5711RQSFS"/>
        <s v="KL5711RQSFW"/>
        <s v="KL5711RQTDR"/>
        <s v="KL5711RQTDS"/>
        <s v="KL5711RQTDW"/>
        <s v="KL5711RQTFR"/>
        <s v="KL5711RQTFS"/>
        <s v="KL5711RQTFW"/>
        <s v="KL5811RQKDR"/>
        <s v="KL5811RQKDS"/>
        <s v="KL5811RQKDW"/>
        <s v="KL5811RQKFR"/>
        <s v="KL5811RQKFS"/>
        <s v="KL5811RQKFW"/>
        <s v="KL5811RQMDR"/>
        <s v="KL5811RQMDS"/>
        <s v="KL5811RQMDW"/>
        <s v="KL5811RQMFR"/>
        <s v="KL5811RQMFS"/>
        <s v="KL5811RQMFW"/>
        <s v="KL5811RQNDR"/>
        <s v="KL5811RQNDS"/>
        <s v="KL5811RQNDW"/>
        <s v="KL5811RQNFR"/>
        <s v="KL5811RQNFS"/>
        <s v="KL5811RQNFW"/>
        <s v="KL5811RQPDR"/>
        <s v="KL5811RQPDS"/>
        <s v="KL5811RQPDW"/>
        <s v="KL5811RQPFR"/>
        <s v="KL5811RQPFS"/>
        <s v="KL5811RQPFW"/>
        <s v="KL5811RQQDR"/>
        <s v="KL5811RQQDS"/>
        <s v="KL5811RQQDW"/>
        <s v="KL5811RQQFR"/>
        <s v="KL5811RQQFS"/>
        <s v="KL5811RQQFW"/>
        <s v="KL5811RQRDR"/>
        <s v="KL5811RQRDS"/>
        <s v="KL5811RQRDW"/>
        <s v="KL5811RQRFR"/>
        <s v="KL5811RQRFS"/>
        <s v="KL5811RQRFW"/>
        <s v="KL5811RQSDR"/>
        <s v="KL5811RQSDS"/>
        <s v="KL5811RQSDW"/>
        <s v="KL5811RQSFR"/>
        <s v="KL5811RQSFS"/>
        <s v="KL5811RQSFW"/>
        <s v="KL5811RQTDR"/>
        <s v="KL5811RQTDS"/>
        <s v="KL5811RQTDW"/>
        <s v="KL5811RQTFR"/>
        <s v="KL5811RQTFS"/>
        <s v="KL5811RQTFW"/>
        <m/>
      </sharedItems>
    </cacheField>
    <cacheField name="PartNumber" numFmtId="0">
      <sharedItems containsBlank="1" count="19">
        <s v="KL5111RQ*DR"/>
        <s v="KL5111RQ*DS"/>
        <s v="KL5111RQ*DW"/>
        <s v="KL5111RQ*FR"/>
        <s v="KL5111RQ*FS"/>
        <s v="KL5111RQ*FW"/>
        <s v="KL5711RQ*DR"/>
        <s v="KL5711RQ*DS"/>
        <s v="KL5711RQ*DW"/>
        <s v="KL5711RQ*FR"/>
        <s v="KL5711RQ*FS"/>
        <s v="KL5711RQ*FW"/>
        <s v="KL5811RQ*DR"/>
        <s v="KL5811RQ*DS"/>
        <s v="KL5811RQ*DW"/>
        <s v="KL5811RQ*FR"/>
        <s v="KL5811RQ*FS"/>
        <s v="KL5811RQ*FW"/>
        <m/>
      </sharedItems>
    </cacheField>
    <cacheField name="Category" numFmtId="0">
      <sharedItems containsBlank="1" count="2">
        <s v="Gateway Security"/>
        <m/>
      </sharedItems>
    </cacheField>
    <cacheField name="Code" numFmtId="0">
      <sharedItems containsString="0" containsBlank="1" containsNumber="1" containsInteger="1" minValue="5111" maxValue="5811" count="4">
        <n v="5111"/>
        <n v="5711"/>
        <n v="5811"/>
        <m/>
      </sharedItems>
    </cacheField>
    <cacheField name="Product" numFmtId="0">
      <sharedItems containsBlank="1" count="4">
        <s v="   Kaspersky Anti-Virus for xSP"/>
        <s v="   Kaspersky Anti-Spam for xSP"/>
        <s v="   Kaspersky Security for xSP"/>
        <m/>
      </sharedItems>
    </cacheField>
    <cacheField name="LicenceDescription" numFmtId="0">
      <sharedItems containsBlank="1" count="2">
        <s v="TrafficD"/>
        <m/>
      </sharedItems>
    </cacheField>
    <cacheField name="LicenceObject" numFmtId="0">
      <sharedItems containsBlank="1" count="2">
        <s v="Mb of traffic per day"/>
        <m/>
      </sharedItems>
    </cacheField>
    <cacheField name="Package" numFmtId="0">
      <sharedItems containsBlank="1" count="2">
        <s v="Traffic Licence"/>
        <m/>
      </sharedItems>
    </cacheField>
    <cacheField name="Band" numFmtId="0">
      <sharedItems containsBlank="1" count="9">
        <s v="Band K: 100-149"/>
        <s v="Band M: 150-199"/>
        <s v="Band N: 200-249"/>
        <s v="Band P: 250-499"/>
        <s v="Band Q: 500-999"/>
        <s v="Band R: 1000-1499"/>
        <s v="Band S: 1500-2499"/>
        <s v="Band T: 2500-4999"/>
        <m/>
      </sharedItems>
    </cacheField>
    <cacheField name="LicenceComposition" numFmtId="0">
      <sharedItems containsBlank="1" count="9">
        <s v="100-149TrafficD"/>
        <s v="150-199TrafficD"/>
        <s v="200-249TrafficD"/>
        <s v="250-499TrafficD"/>
        <s v="500-999TrafficD"/>
        <s v="1000-1499TrafficD"/>
        <s v="1500-2499TrafficD"/>
        <s v="2500-4999TrafficD"/>
        <m/>
      </sharedItems>
    </cacheField>
    <cacheField name="LicenceType" numFmtId="0">
      <sharedItems containsBlank="1" count="4">
        <s v="Renewal"/>
        <s v="Base"/>
        <s v="Cross-grade"/>
        <m/>
      </sharedItems>
    </cacheField>
    <cacheField name="Term" numFmtId="0">
      <sharedItems containsBlank="1" count="3">
        <s v="2 year"/>
        <s v="1 year"/>
        <m/>
      </sharedItems>
    </cacheField>
    <cacheField name="Price" numFmtId="0">
      <sharedItems containsString="0" containsBlank="1" containsNumber="1" minValue="80" maxValue="831.9" count="81">
        <n v="295"/>
        <n v="442.5"/>
        <n v="236"/>
        <n v="177"/>
        <n v="147.5"/>
        <n v="270.3"/>
        <n v="405.4"/>
        <n v="216.2"/>
        <n v="162.19999999999999"/>
        <n v="135.1"/>
        <n v="247.7"/>
        <n v="371.5"/>
        <n v="198.1"/>
        <n v="148.6"/>
        <n v="123.8"/>
        <n v="226.9"/>
        <n v="340.4"/>
        <n v="181.5"/>
        <n v="136.1"/>
        <n v="113.5"/>
        <n v="207.9"/>
        <n v="311.8"/>
        <n v="166.3"/>
        <n v="124.7"/>
        <n v="103.9"/>
        <n v="190.5"/>
        <n v="285.7"/>
        <n v="152.4"/>
        <n v="114.3"/>
        <n v="95.2"/>
        <n v="174.5"/>
        <n v="261.8"/>
        <n v="139.6"/>
        <n v="104.7"/>
        <n v="87.3"/>
        <n v="159.9"/>
        <n v="239.9"/>
        <n v="127.9"/>
        <n v="96"/>
        <n v="80"/>
        <n v="554.6"/>
        <n v="831.9"/>
        <n v="443.7"/>
        <n v="332.8"/>
        <n v="277.3"/>
        <n v="508.1"/>
        <n v="762.2"/>
        <n v="406.5"/>
        <n v="304.89999999999998"/>
        <n v="254.1"/>
        <n v="465.6"/>
        <n v="698.4"/>
        <n v="372.5"/>
        <n v="279.39999999999998"/>
        <n v="232.8"/>
        <n v="426.6"/>
        <n v="639.9"/>
        <n v="341.3"/>
        <n v="256"/>
        <n v="213.3"/>
        <n v="390.8"/>
        <n v="586.20000000000005"/>
        <n v="312.7"/>
        <n v="234.5"/>
        <n v="195.4"/>
        <n v="358.1"/>
        <n v="537.20000000000005"/>
        <n v="286.5"/>
        <n v="214.9"/>
        <n v="179.1"/>
        <n v="328.1"/>
        <n v="492.2"/>
        <n v="262.5"/>
        <n v="196.9"/>
        <n v="164.1"/>
        <n v="300.60000000000002"/>
        <n v="451"/>
        <n v="240.5"/>
        <n v="180.4"/>
        <n v="150.30000000000001"/>
        <m/>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Darya Ostroverkhova" refreshedDate="42333.693934027775" createdVersion="3" refreshedVersion="5" recordCount="248">
  <cacheSource type="worksheet">
    <worksheetSource ref="A1:M65209" sheet="SaleListHostedSecurity"/>
  </cacheSource>
  <cacheFields count="13">
    <cacheField name="PositionCode" numFmtId="0">
      <sharedItems containsBlank="1" count="77">
        <s v="-"/>
        <s v="KL4623RAAFS"/>
        <s v="KL4623RAAFR"/>
        <s v="KL4623RABFS"/>
        <s v="KL4623RABFR"/>
        <s v="KL4623RACFS"/>
        <s v="KL4623RACFR"/>
        <s v="KL4623RADFS"/>
        <s v="KL4623RADFR"/>
        <s v="KL4623RAEFS"/>
        <s v="KL4623RAEFR"/>
        <s v="KL4623RAKFS"/>
        <s v="KL4623RAKFR"/>
        <s v="KL4623RAMFS"/>
        <s v="KL4623RAMFR"/>
        <s v="KL4623RANFS"/>
        <s v="KL4623RANFR"/>
        <s v="KL4623RAPFS"/>
        <s v="KL4623RAPFR"/>
        <s v="KL4627RAAFS"/>
        <s v="KL4627RAAFR"/>
        <s v="KL4627RABFS"/>
        <s v="KL4627RABFR"/>
        <s v="KL4627RACFS"/>
        <s v="KL4627RACFR"/>
        <s v="KL4627RADFS"/>
        <s v="KL4627RADFR"/>
        <s v="KL4627RAEFS"/>
        <s v="KL4627RAEFR"/>
        <s v="KL4627RAKFS"/>
        <s v="KL4627RAKFR"/>
        <s v="KL4627RAMFS"/>
        <s v="KL4627RAMFR"/>
        <s v="KL4627RANFS"/>
        <s v="KL4627RANFR"/>
        <s v="KL4627RAPFS"/>
        <s v="KL4627RAPFR"/>
        <s v="KL4629RAAFS"/>
        <s v="KL4629RAAFR"/>
        <s v="KL4629RABFS"/>
        <s v="KL4629RABFR"/>
        <s v="KL4629RACFS"/>
        <s v="KL4629RACFR"/>
        <s v="KL4629RADFS"/>
        <s v="KL4629RADFR"/>
        <s v="KL4629RAEFS"/>
        <s v="KL4629RAEFR"/>
        <s v="KL4629RAKFS"/>
        <s v="KL4629RAKFR"/>
        <s v="KL4629RAMFS"/>
        <s v="KL4629RAMFR"/>
        <s v="KL4629RANFS"/>
        <s v="KL4629RANFR"/>
        <s v="KL4629RAPFS"/>
        <s v="KL4629RAPFR"/>
        <s v="KL4644RAAZZ"/>
        <s v="KL4644RABZZ"/>
        <s v="KL4644RACZZ"/>
        <s v="KL4644RADZZ"/>
        <s v="KL4644RAEZZ"/>
        <s v="KL4644RAKZZ"/>
        <s v="KL4644RAMZZ"/>
        <s v="KL4644RANZZ"/>
        <s v="KL4644RAPZZ"/>
        <s v="KL4646RAAFS"/>
        <s v="KL4646RABFS"/>
        <s v="KL4646RACFS"/>
        <s v="KL4646RADFS"/>
        <s v="KL4646RAEFS"/>
        <s v="KL4646RAKFS"/>
        <s v="KL4646RAMFS"/>
        <s v="KL4646RANFS"/>
        <s v="KL4646RAPFS"/>
        <s v="KL4641RAAMS"/>
        <s v="KL4641RABMS"/>
        <s v="KL4641RACMS"/>
        <m/>
      </sharedItems>
    </cacheField>
    <cacheField name="PartNumber" numFmtId="0">
      <sharedItems containsBlank="1" count="11">
        <s v="-"/>
        <s v="KL4623RA*FS"/>
        <s v="KL4623RA*FR"/>
        <s v="KL4627RA*FS"/>
        <s v="KL4627RA*FR"/>
        <s v="KL4629RA*FS"/>
        <s v="KL4629RA*FR"/>
        <s v="KL4644RA*ZZ"/>
        <s v="KL4646RA*FS"/>
        <s v="KL4641RA*MS"/>
        <m/>
      </sharedItems>
    </cacheField>
    <cacheField name="Category" numFmtId="0">
      <sharedItems containsBlank="1" count="2">
        <s v="Special Security"/>
        <m/>
      </sharedItems>
    </cacheField>
    <cacheField name="Code" numFmtId="0">
      <sharedItems containsString="0" containsBlank="1" containsNumber="1" containsInteger="1" minValue="7700" maxValue="7707" count="8">
        <n v="7700"/>
        <n v="7702"/>
        <n v="7703"/>
        <n v="7704"/>
        <n v="7707"/>
        <n v="7706"/>
        <n v="7705"/>
        <m/>
      </sharedItems>
    </cacheField>
    <cacheField name="Product" numFmtId="0">
      <sharedItems containsBlank="1" count="8">
        <s v="Kaspersky DDoS Prevention"/>
        <s v="   Kaspersky DDoS Prevention, Standard Level"/>
        <s v="   Kaspersky DDoS Prevention, Ultimate Level"/>
        <s v="   Kaspersky DDoS Prevention, Ultimate+ Level"/>
        <s v="   Kaspersky DDoS Prevention, Extended Cover Option"/>
        <s v="   Kaspersky DDoS Prevention, Additional Sensor Option"/>
        <s v="   Kaspersky DDoS Prevention, Immediate Cover"/>
        <m/>
      </sharedItems>
    </cacheField>
    <cacheField name="LicenceDescription" numFmtId="0">
      <sharedItems containsBlank="1" count="3">
        <s v="-"/>
        <s v="Resource"/>
        <m/>
      </sharedItems>
    </cacheField>
    <cacheField name="LicenceObject" numFmtId="0">
      <sharedItems containsBlank="1" count="4">
        <s v="-"/>
        <s v="Resource"/>
        <s v=" "/>
        <m/>
      </sharedItems>
    </cacheField>
    <cacheField name="Package" numFmtId="0">
      <sharedItems containsBlank="1" count="3">
        <s v="-"/>
        <s v="License"/>
        <m/>
      </sharedItems>
    </cacheField>
    <cacheField name="Band" numFmtId="0">
      <sharedItems containsBlank="1" count="10">
        <s v="Band K: 10-14"/>
        <s v="Band A: 1-1"/>
        <s v="Band B: 2-2"/>
        <s v="Band C: 3-3"/>
        <s v="Band D: 4-4"/>
        <s v="Band E: 5-9"/>
        <s v="Band M: 15-19"/>
        <s v="Band N: 20-24"/>
        <s v="Band P: 25-49"/>
        <m/>
      </sharedItems>
    </cacheField>
    <cacheField name="LicenceComposition" numFmtId="0">
      <sharedItems containsBlank="1" count="11">
        <s v="-"/>
        <s v="1-1Resource"/>
        <s v="2-2Resource"/>
        <s v="3-3Resource"/>
        <s v="4-4Resource"/>
        <s v="5-9Resource"/>
        <s v="10-14Resource"/>
        <s v="15-19Resource"/>
        <s v="20-24Resource"/>
        <s v="25-49Resource"/>
        <m/>
      </sharedItems>
    </cacheField>
    <cacheField name="LicenceType" numFmtId="0">
      <sharedItems containsBlank="1" count="5">
        <s v="-"/>
        <s v="Base"/>
        <s v="Renewal"/>
        <s v=" "/>
        <m/>
      </sharedItems>
    </cacheField>
    <cacheField name="Term" numFmtId="0">
      <sharedItems containsBlank="1" count="5">
        <s v="-"/>
        <s v="1 year"/>
        <s v=" "/>
        <s v="1 month"/>
        <m/>
      </sharedItems>
    </cacheField>
    <cacheField name="Price" numFmtId="0">
      <sharedItems containsString="0" containsBlank="1" containsNumber="1" containsInteger="1" minValue="68400" maxValue="5132160" count="63">
        <m/>
        <n v="1211760"/>
        <n v="1151170"/>
        <n v="633600"/>
        <n v="601920"/>
        <n v="439560"/>
        <n v="417580"/>
        <n v="368280"/>
        <n v="349870"/>
        <n v="307560"/>
        <n v="292180"/>
        <n v="277200"/>
        <n v="263340"/>
        <n v="261360"/>
        <n v="248290"/>
        <n v="257400"/>
        <n v="244530"/>
        <n v="248160"/>
        <n v="235750"/>
        <n v="2566080"/>
        <n v="2437780"/>
        <n v="1339800"/>
        <n v="1272810"/>
        <n v="929280"/>
        <n v="882820"/>
        <n v="778800"/>
        <n v="739860"/>
        <n v="649440"/>
        <n v="616970"/>
        <n v="584760"/>
        <n v="555520"/>
        <n v="550440"/>
        <n v="522920"/>
        <n v="542520"/>
        <n v="515390"/>
        <n v="521400"/>
        <n v="495330"/>
        <n v="5132160"/>
        <n v="4875550"/>
        <n v="2679600"/>
        <n v="2545620"/>
        <n v="1858560"/>
        <n v="1765630"/>
        <n v="1557600"/>
        <n v="1479720"/>
        <n v="1298880"/>
        <n v="1233940"/>
        <n v="1169520"/>
        <n v="1111040"/>
        <n v="1100880"/>
        <n v="1045840"/>
        <n v="1085040"/>
        <n v="1030790"/>
        <n v="1042800"/>
        <n v="990660"/>
        <n v="288000"/>
        <n v="151200"/>
        <n v="108000"/>
        <n v="93600"/>
        <n v="79200"/>
        <n v="72000"/>
        <n v="68400"/>
        <n v="450000"/>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Darya Ostroverkhova" refreshedDate="42333.693934953706" createdVersion="5" refreshedVersion="5" minRefreshableVersion="3" recordCount="8">
  <cacheSource type="worksheet">
    <worksheetSource ref="A1:L9" sheet="SaleListMSA"/>
  </cacheSource>
  <cacheFields count="12">
    <cacheField name="PositionCode" numFmtId="0">
      <sharedItems count="8">
        <s v="KL7157RLZDZ"/>
        <s v="KL7157RLZFZ"/>
        <s v="KL7153RLZDZ"/>
        <s v="KL7153RLZFZ"/>
        <s v="KL7123RLZDZ"/>
        <s v="KL7123RLZFZ"/>
        <s v="KL7127RLZDZ"/>
        <s v="KL7127RLZFZ"/>
      </sharedItems>
    </cacheField>
    <cacheField name="PartNumber" numFmtId="0">
      <sharedItems count="4">
        <s v="KL7157RLZ*Z"/>
        <s v="KL7153RLZ*Z"/>
        <s v="KL7123RLZ*Z"/>
        <s v="KL7127RLZ*Z"/>
      </sharedItems>
    </cacheField>
    <cacheField name="Category" numFmtId="0">
      <sharedItems count="1">
        <s v="Business Support"/>
      </sharedItems>
    </cacheField>
    <cacheField name="Code" numFmtId="0">
      <sharedItems containsSemiMixedTypes="0" containsString="0" containsNumber="1" containsInteger="1" minValue="4902" maxValue="4909" count="4">
        <n v="4902"/>
        <n v="4903"/>
        <n v="4909"/>
        <n v="4908"/>
      </sharedItems>
    </cacheField>
    <cacheField name="Product" numFmtId="0">
      <sharedItems count="4">
        <s v="   Kaspersky Maintenance Service Agreement, Enterprise "/>
        <s v="   Kaspersky Maintenance Service Agreement, Business"/>
        <s v="   Kaspersky Maintenance Service Agreement, Start"/>
        <s v="   Kaspersky Maintenance Service Agreement, Plus"/>
      </sharedItems>
    </cacheField>
    <cacheField name="LicenceDescription" numFmtId="0">
      <sharedItems count="1">
        <s v="Maintenance Service Agreement"/>
      </sharedItems>
    </cacheField>
    <cacheField name="LicenceObject" numFmtId="0">
      <sharedItems containsNonDate="0" containsString="0" containsBlank="1" count="1">
        <m/>
      </sharedItems>
    </cacheField>
    <cacheField name="Package" numFmtId="0">
      <sharedItems count="1">
        <s v="Certificate"/>
      </sharedItems>
    </cacheField>
    <cacheField name="Band" numFmtId="0">
      <sharedItems count="1">
        <s v="-"/>
      </sharedItems>
    </cacheField>
    <cacheField name="LicenceComposition" numFmtId="0">
      <sharedItems containsNonDate="0" containsString="0" containsBlank="1" count="1">
        <m/>
      </sharedItems>
    </cacheField>
    <cacheField name="Term" numFmtId="0">
      <sharedItems count="2">
        <s v="2 year"/>
        <s v="1 year"/>
      </sharedItems>
    </cacheField>
    <cacheField name="Price" numFmtId="4">
      <sharedItems containsSemiMixedTypes="0" containsString="0" containsNumber="1" containsInteger="1" minValue="100000" maxValue="3400000" count="7">
        <n v="3400000"/>
        <n v="1700000"/>
        <n v="1300000"/>
        <n v="650000"/>
        <n v="200000"/>
        <n v="100000"/>
        <n v="400000"/>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Darya Ostroverkhova" refreshedDate="42333.693935763891" createdVersion="3" refreshedVersion="5" recordCount="73">
  <cacheSource type="worksheet">
    <worksheetSource ref="A1:M65536" sheet="SaleListMedia"/>
  </cacheSource>
  <cacheFields count="13">
    <cacheField name="PositionCode" numFmtId="0">
      <sharedItems containsBlank="1" count="6">
        <s v="KL8066RMZZZ"/>
        <s v="KL8067RMZZZ"/>
        <s v="KL8069RMZZZ"/>
        <s v="KL8072RMZZZ"/>
        <s v="KL8073RMZZZ"/>
        <m/>
      </sharedItems>
    </cacheField>
    <cacheField name="PartNumber" numFmtId="0">
      <sharedItems containsBlank="1" count="6">
        <s v="KL8066RMZ**"/>
        <s v="KL8067RMZ**"/>
        <s v="KL8069RMZ**"/>
        <s v="KL8072RMZ**"/>
        <s v="KL8073RMZ**"/>
        <m/>
      </sharedItems>
    </cacheField>
    <cacheField name="Category" numFmtId="0">
      <sharedItems containsBlank="1" count="2">
        <s v="Media"/>
        <m/>
      </sharedItems>
    </cacheField>
    <cacheField name="Code" numFmtId="0">
      <sharedItems containsString="0" containsBlank="1" containsNumber="1" containsInteger="1" minValue="8066" maxValue="8073" count="6">
        <n v="8066"/>
        <n v="8067"/>
        <n v="8069"/>
        <n v="8072"/>
        <n v="8073"/>
        <m/>
      </sharedItems>
    </cacheField>
    <cacheField name="Product" numFmtId="0">
      <sharedItems containsBlank="1" count="6">
        <s v="   Kaspersky Стартовый Certified Media Pack"/>
        <s v="   Kaspersky Стандартный Certified Media Pack"/>
        <s v="   Kaspersky Certified Media Pack Customized"/>
        <s v="   Kaspersky для виртуальных сред Certified Media Pack"/>
        <s v="   Kaspersky DDoS Prevention Certified Media Pack"/>
        <m/>
      </sharedItems>
    </cacheField>
    <cacheField name="LicenceDescription" numFmtId="0">
      <sharedItems containsBlank="1" count="2">
        <s v="-"/>
        <m/>
      </sharedItems>
    </cacheField>
    <cacheField name="LicenceObject" numFmtId="0">
      <sharedItems containsBlank="1" count="2">
        <s v="-"/>
        <m/>
      </sharedItems>
    </cacheField>
    <cacheField name="Package" numFmtId="0">
      <sharedItems containsBlank="1" count="2">
        <s v="Media Pack"/>
        <m/>
      </sharedItems>
    </cacheField>
    <cacheField name="Band" numFmtId="0">
      <sharedItems containsBlank="1" count="2">
        <s v="Band Z: 1"/>
        <m/>
      </sharedItems>
    </cacheField>
    <cacheField name="LicenceComposition" numFmtId="0">
      <sharedItems containsBlank="1" count="2">
        <s v="-"/>
        <m/>
      </sharedItems>
    </cacheField>
    <cacheField name="LicenceType" numFmtId="0">
      <sharedItems containsBlank="1" count="2">
        <s v="-"/>
        <m/>
      </sharedItems>
    </cacheField>
    <cacheField name="Term" numFmtId="0">
      <sharedItems containsBlank="1" count="2">
        <s v="-"/>
        <m/>
      </sharedItems>
    </cacheField>
    <cacheField name="Price" numFmtId="0">
      <sharedItems containsString="0" containsBlank="1" containsNumber="1" minValue="499.99" maxValue="1999.99" count="4">
        <n v="499.99"/>
        <n v="999.99"/>
        <n v="1999.99"/>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
  <r>
    <x v="0"/>
    <x v="0"/>
    <x v="0"/>
  </r>
  <r>
    <x v="1"/>
    <x v="1"/>
    <x v="1"/>
  </r>
  <r>
    <x v="2"/>
    <x v="1"/>
    <x v="2"/>
  </r>
  <r>
    <x v="3"/>
    <x v="1"/>
    <x v="3"/>
  </r>
  <r>
    <x v="4"/>
    <x v="1"/>
    <x v="4"/>
  </r>
  <r>
    <x v="5"/>
    <x v="1"/>
    <x v="5"/>
  </r>
  <r>
    <x v="6"/>
    <x v="1"/>
    <x v="3"/>
  </r>
  <r>
    <x v="7"/>
    <x v="1"/>
    <x v="4"/>
  </r>
  <r>
    <x v="8"/>
    <x v="1"/>
    <x v="6"/>
  </r>
  <r>
    <x v="9"/>
    <x v="1"/>
    <x v="7"/>
  </r>
  <r>
    <x v="10"/>
    <x v="1"/>
    <x v="8"/>
  </r>
  <r>
    <x v="11"/>
    <x v="0"/>
    <x v="8"/>
  </r>
  <r>
    <x v="12"/>
    <x v="1"/>
    <x v="9"/>
  </r>
  <r>
    <x v="13"/>
    <x v="1"/>
    <x v="10"/>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r>
    <x v="14"/>
    <x v="2"/>
    <x v="11"/>
  </r>
</pivotCacheRecords>
</file>

<file path=xl/pivotCache/pivotCacheRecords2.xml><?xml version="1.0" encoding="utf-8"?>
<pivotCacheRecords xmlns="http://schemas.openxmlformats.org/spreadsheetml/2006/main" xmlns:r="http://schemas.openxmlformats.org/officeDocument/2006/relationships" count="82">
  <r>
    <s v="Software"/>
    <s v="Business"/>
    <x v="0"/>
    <x v="0"/>
    <x v="0"/>
    <x v="0"/>
    <x v="0"/>
    <s v="+"/>
  </r>
  <r>
    <s v="Software"/>
    <s v="Business"/>
    <x v="0"/>
    <x v="0"/>
    <x v="0"/>
    <x v="1"/>
    <x v="1"/>
    <s v="+"/>
  </r>
  <r>
    <s v="Software"/>
    <s v="Business"/>
    <x v="0"/>
    <x v="1"/>
    <x v="1"/>
    <x v="2"/>
    <x v="2"/>
    <s v="+"/>
  </r>
  <r>
    <s v="Software"/>
    <s v="Business"/>
    <x v="1"/>
    <x v="2"/>
    <x v="2"/>
    <x v="3"/>
    <x v="3"/>
    <s v="+"/>
  </r>
  <r>
    <s v="Software"/>
    <s v="Business"/>
    <x v="0"/>
    <x v="3"/>
    <x v="3"/>
    <x v="4"/>
    <x v="2"/>
    <s v="+"/>
  </r>
  <r>
    <s v="Software"/>
    <s v="Business"/>
    <x v="2"/>
    <x v="4"/>
    <x v="4"/>
    <x v="3"/>
    <x v="4"/>
    <s v="+"/>
  </r>
  <r>
    <s v="Software"/>
    <s v="Business"/>
    <x v="2"/>
    <x v="4"/>
    <x v="4"/>
    <x v="3"/>
    <x v="5"/>
    <s v="+"/>
  </r>
  <r>
    <s v="Software"/>
    <s v="Business"/>
    <x v="2"/>
    <x v="4"/>
    <x v="4"/>
    <x v="3"/>
    <x v="6"/>
    <s v="+"/>
  </r>
  <r>
    <s v="Software"/>
    <s v="Business"/>
    <x v="3"/>
    <x v="5"/>
    <x v="5"/>
    <x v="3"/>
    <x v="7"/>
    <s v="+"/>
  </r>
  <r>
    <s v="Software"/>
    <s v="Business"/>
    <x v="2"/>
    <x v="6"/>
    <x v="6"/>
    <x v="3"/>
    <x v="8"/>
    <s v="+"/>
  </r>
  <r>
    <s v="Software"/>
    <s v="Business"/>
    <x v="2"/>
    <x v="6"/>
    <x v="6"/>
    <x v="3"/>
    <x v="9"/>
    <s v="+"/>
  </r>
  <r>
    <s v="Software"/>
    <s v="Business"/>
    <x v="2"/>
    <x v="6"/>
    <x v="6"/>
    <x v="3"/>
    <x v="10"/>
    <s v="+"/>
  </r>
  <r>
    <s v="Software"/>
    <s v="Business"/>
    <x v="0"/>
    <x v="7"/>
    <x v="7"/>
    <x v="5"/>
    <x v="2"/>
    <s v="+"/>
  </r>
  <r>
    <s v="Software"/>
    <s v="Business"/>
    <x v="2"/>
    <x v="8"/>
    <x v="8"/>
    <x v="3"/>
    <x v="11"/>
    <s v="+"/>
  </r>
  <r>
    <s v="Software"/>
    <s v="Business"/>
    <x v="4"/>
    <x v="9"/>
    <x v="9"/>
    <x v="6"/>
    <x v="12"/>
    <s v="+"/>
  </r>
  <r>
    <s v="Software"/>
    <s v="Business"/>
    <x v="4"/>
    <x v="9"/>
    <x v="9"/>
    <x v="6"/>
    <x v="13"/>
    <s v="+"/>
  </r>
  <r>
    <s v="Software"/>
    <s v="Business"/>
    <x v="4"/>
    <x v="9"/>
    <x v="9"/>
    <x v="6"/>
    <x v="14"/>
    <s v="+"/>
  </r>
  <r>
    <s v="Software"/>
    <s v="Business"/>
    <x v="4"/>
    <x v="9"/>
    <x v="9"/>
    <x v="6"/>
    <x v="15"/>
    <s v="+"/>
  </r>
  <r>
    <s v="Software"/>
    <s v="Business"/>
    <x v="4"/>
    <x v="9"/>
    <x v="9"/>
    <x v="6"/>
    <x v="16"/>
    <s v="+"/>
  </r>
  <r>
    <s v="Software"/>
    <s v="Business"/>
    <x v="4"/>
    <x v="10"/>
    <x v="10"/>
    <x v="6"/>
    <x v="12"/>
    <s v="+"/>
  </r>
  <r>
    <s v="Software"/>
    <s v="Business"/>
    <x v="4"/>
    <x v="10"/>
    <x v="10"/>
    <x v="6"/>
    <x v="13"/>
    <s v="+"/>
  </r>
  <r>
    <s v="Software"/>
    <s v="Business"/>
    <x v="4"/>
    <x v="10"/>
    <x v="10"/>
    <x v="6"/>
    <x v="14"/>
    <s v="+"/>
  </r>
  <r>
    <s v="Software"/>
    <s v="Business"/>
    <x v="4"/>
    <x v="10"/>
    <x v="10"/>
    <x v="6"/>
    <x v="17"/>
    <s v="+"/>
  </r>
  <r>
    <s v="Software"/>
    <s v="Business"/>
    <x v="4"/>
    <x v="10"/>
    <x v="10"/>
    <x v="6"/>
    <x v="18"/>
    <s v="+"/>
  </r>
  <r>
    <s v="Software"/>
    <s v="Business"/>
    <x v="4"/>
    <x v="10"/>
    <x v="10"/>
    <x v="6"/>
    <x v="19"/>
    <s v="+"/>
  </r>
  <r>
    <s v="Software"/>
    <s v="Business"/>
    <x v="4"/>
    <x v="10"/>
    <x v="10"/>
    <x v="6"/>
    <x v="20"/>
    <s v="+"/>
  </r>
  <r>
    <s v="Software"/>
    <s v="Business"/>
    <x v="4"/>
    <x v="10"/>
    <x v="10"/>
    <x v="6"/>
    <x v="0"/>
    <s v="+"/>
  </r>
  <r>
    <s v="Software"/>
    <s v="Business"/>
    <x v="4"/>
    <x v="10"/>
    <x v="10"/>
    <x v="6"/>
    <x v="15"/>
    <s v="+"/>
  </r>
  <r>
    <s v="Software"/>
    <s v="Business"/>
    <x v="4"/>
    <x v="10"/>
    <x v="10"/>
    <x v="6"/>
    <x v="21"/>
    <s v="+"/>
  </r>
  <r>
    <s v="Software"/>
    <s v="Business"/>
    <x v="4"/>
    <x v="10"/>
    <x v="10"/>
    <x v="6"/>
    <x v="16"/>
    <s v="+"/>
  </r>
  <r>
    <s v="Software"/>
    <s v="Business"/>
    <x v="4"/>
    <x v="10"/>
    <x v="10"/>
    <x v="1"/>
    <x v="1"/>
    <s v="+"/>
  </r>
  <r>
    <s v="Software"/>
    <s v="Business"/>
    <x v="4"/>
    <x v="11"/>
    <x v="11"/>
    <x v="6"/>
    <x v="12"/>
    <s v="+"/>
  </r>
  <r>
    <s v="Software"/>
    <s v="Business"/>
    <x v="4"/>
    <x v="11"/>
    <x v="11"/>
    <x v="6"/>
    <x v="13"/>
    <s v="+"/>
  </r>
  <r>
    <s v="Software"/>
    <s v="Business"/>
    <x v="4"/>
    <x v="11"/>
    <x v="11"/>
    <x v="6"/>
    <x v="14"/>
    <s v="+"/>
  </r>
  <r>
    <s v="Software"/>
    <s v="Business"/>
    <x v="4"/>
    <x v="11"/>
    <x v="11"/>
    <x v="6"/>
    <x v="17"/>
    <s v="+"/>
  </r>
  <r>
    <s v="Software"/>
    <s v="Business"/>
    <x v="4"/>
    <x v="11"/>
    <x v="11"/>
    <x v="6"/>
    <x v="18"/>
    <s v="+"/>
  </r>
  <r>
    <s v="Software"/>
    <s v="Business"/>
    <x v="4"/>
    <x v="11"/>
    <x v="11"/>
    <x v="6"/>
    <x v="19"/>
    <s v="+"/>
  </r>
  <r>
    <s v="Software"/>
    <s v="Business"/>
    <x v="4"/>
    <x v="11"/>
    <x v="11"/>
    <x v="6"/>
    <x v="20"/>
    <s v="+"/>
  </r>
  <r>
    <s v="Software"/>
    <s v="Business"/>
    <x v="4"/>
    <x v="11"/>
    <x v="11"/>
    <x v="6"/>
    <x v="0"/>
    <s v="+"/>
  </r>
  <r>
    <s v="Software"/>
    <s v="Business"/>
    <x v="4"/>
    <x v="11"/>
    <x v="11"/>
    <x v="6"/>
    <x v="15"/>
    <s v="+"/>
  </r>
  <r>
    <s v="Software"/>
    <s v="Business"/>
    <x v="4"/>
    <x v="11"/>
    <x v="11"/>
    <x v="6"/>
    <x v="21"/>
    <s v="+"/>
  </r>
  <r>
    <s v="Software"/>
    <s v="Business"/>
    <x v="4"/>
    <x v="11"/>
    <x v="11"/>
    <x v="6"/>
    <x v="16"/>
    <s v="+"/>
  </r>
  <r>
    <s v="Software"/>
    <s v="Business"/>
    <x v="4"/>
    <x v="11"/>
    <x v="11"/>
    <x v="1"/>
    <x v="1"/>
    <s v="+"/>
  </r>
  <r>
    <s v="Software"/>
    <s v="Business"/>
    <x v="4"/>
    <x v="11"/>
    <x v="11"/>
    <x v="7"/>
    <x v="22"/>
    <s v="+"/>
  </r>
  <r>
    <s v="Software"/>
    <s v="Business"/>
    <x v="4"/>
    <x v="12"/>
    <x v="12"/>
    <x v="6"/>
    <x v="12"/>
    <s v="+"/>
  </r>
  <r>
    <s v="Software"/>
    <s v="Business"/>
    <x v="4"/>
    <x v="12"/>
    <x v="12"/>
    <x v="6"/>
    <x v="13"/>
    <s v="+"/>
  </r>
  <r>
    <s v="Software"/>
    <s v="Business"/>
    <x v="4"/>
    <x v="12"/>
    <x v="12"/>
    <x v="6"/>
    <x v="14"/>
    <s v="+"/>
  </r>
  <r>
    <s v="Software"/>
    <s v="Business"/>
    <x v="4"/>
    <x v="12"/>
    <x v="12"/>
    <x v="6"/>
    <x v="17"/>
    <s v="+"/>
  </r>
  <r>
    <s v="Software"/>
    <s v="Business"/>
    <x v="4"/>
    <x v="12"/>
    <x v="12"/>
    <x v="6"/>
    <x v="18"/>
    <s v="+"/>
  </r>
  <r>
    <s v="Software"/>
    <s v="Business"/>
    <x v="4"/>
    <x v="12"/>
    <x v="12"/>
    <x v="6"/>
    <x v="19"/>
    <s v="+"/>
  </r>
  <r>
    <s v="Software"/>
    <s v="Business"/>
    <x v="4"/>
    <x v="12"/>
    <x v="12"/>
    <x v="6"/>
    <x v="20"/>
    <s v="+"/>
  </r>
  <r>
    <s v="Software"/>
    <s v="Business"/>
    <x v="3"/>
    <x v="12"/>
    <x v="12"/>
    <x v="6"/>
    <x v="7"/>
    <s v="+"/>
  </r>
  <r>
    <s v="Software"/>
    <s v="Business"/>
    <x v="4"/>
    <x v="12"/>
    <x v="12"/>
    <x v="6"/>
    <x v="0"/>
    <s v="+"/>
  </r>
  <r>
    <s v="Software"/>
    <s v="Business"/>
    <x v="4"/>
    <x v="12"/>
    <x v="12"/>
    <x v="6"/>
    <x v="15"/>
    <s v="+"/>
  </r>
  <r>
    <s v="Software"/>
    <s v="Business"/>
    <x v="4"/>
    <x v="12"/>
    <x v="12"/>
    <x v="6"/>
    <x v="21"/>
    <s v="+"/>
  </r>
  <r>
    <s v="Software"/>
    <s v="Business"/>
    <x v="4"/>
    <x v="12"/>
    <x v="12"/>
    <x v="6"/>
    <x v="16"/>
    <s v="+"/>
  </r>
  <r>
    <s v="Software"/>
    <s v="Business"/>
    <x v="4"/>
    <x v="12"/>
    <x v="12"/>
    <x v="6"/>
    <x v="5"/>
    <s v="+"/>
  </r>
  <r>
    <s v="Software"/>
    <s v="Business"/>
    <x v="4"/>
    <x v="12"/>
    <x v="12"/>
    <x v="6"/>
    <x v="6"/>
    <s v="+"/>
  </r>
  <r>
    <s v="Software"/>
    <s v="Business"/>
    <x v="4"/>
    <x v="12"/>
    <x v="12"/>
    <x v="6"/>
    <x v="8"/>
    <s v="+"/>
  </r>
  <r>
    <s v="Software"/>
    <s v="Business"/>
    <x v="4"/>
    <x v="12"/>
    <x v="12"/>
    <x v="6"/>
    <x v="9"/>
    <s v="+"/>
  </r>
  <r>
    <s v="Software"/>
    <s v="Business"/>
    <x v="4"/>
    <x v="12"/>
    <x v="12"/>
    <x v="6"/>
    <x v="10"/>
    <s v="+"/>
  </r>
  <r>
    <s v="Software"/>
    <s v="Business"/>
    <x v="4"/>
    <x v="12"/>
    <x v="12"/>
    <x v="1"/>
    <x v="1"/>
    <s v="+"/>
  </r>
  <r>
    <s v="Software"/>
    <s v="Business"/>
    <x v="4"/>
    <x v="12"/>
    <x v="12"/>
    <x v="7"/>
    <x v="22"/>
    <s v="+"/>
  </r>
  <r>
    <s v="Software"/>
    <s v="Business"/>
    <x v="4"/>
    <x v="12"/>
    <x v="12"/>
    <x v="6"/>
    <x v="4"/>
    <s v="+"/>
  </r>
  <r>
    <s v="Software"/>
    <s v="xSP"/>
    <x v="5"/>
    <x v="13"/>
    <x v="13"/>
    <x v="8"/>
    <x v="10"/>
    <s v="+"/>
  </r>
  <r>
    <s v="Software"/>
    <s v="xSP"/>
    <x v="5"/>
    <x v="13"/>
    <x v="13"/>
    <x v="8"/>
    <x v="23"/>
    <s v="+"/>
  </r>
  <r>
    <s v="Software"/>
    <s v="xSP"/>
    <x v="5"/>
    <x v="14"/>
    <x v="14"/>
    <x v="8"/>
    <x v="11"/>
    <s v="+"/>
  </r>
  <r>
    <s v="Software"/>
    <s v="xSP"/>
    <x v="5"/>
    <x v="15"/>
    <x v="15"/>
    <x v="8"/>
    <x v="10"/>
    <s v="+"/>
  </r>
  <r>
    <s v="Software"/>
    <s v="xSP"/>
    <x v="5"/>
    <x v="15"/>
    <x v="15"/>
    <x v="8"/>
    <x v="4"/>
    <s v="+"/>
  </r>
  <r>
    <s v="Software"/>
    <s v="Business"/>
    <x v="0"/>
    <x v="16"/>
    <x v="16"/>
    <x v="7"/>
    <x v="22"/>
    <s v="+"/>
  </r>
  <r>
    <s v="Software"/>
    <s v="Business"/>
    <x v="1"/>
    <x v="17"/>
    <x v="17"/>
    <x v="3"/>
    <x v="17"/>
    <s v="+"/>
  </r>
  <r>
    <s v="Software"/>
    <s v="Business"/>
    <x v="1"/>
    <x v="17"/>
    <x v="17"/>
    <x v="3"/>
    <x v="18"/>
    <s v="+"/>
  </r>
  <r>
    <s v="Software"/>
    <s v="Business"/>
    <x v="1"/>
    <x v="17"/>
    <x v="17"/>
    <x v="3"/>
    <x v="19"/>
    <s v="+"/>
  </r>
  <r>
    <s v="Software"/>
    <s v="Business"/>
    <x v="1"/>
    <x v="17"/>
    <x v="17"/>
    <x v="3"/>
    <x v="20"/>
    <s v="+"/>
  </r>
  <r>
    <s v="Software"/>
    <s v="Business"/>
    <x v="1"/>
    <x v="17"/>
    <x v="17"/>
    <x v="3"/>
    <x v="21"/>
    <s v="+"/>
  </r>
  <r>
    <s v="Software"/>
    <s v="Business"/>
    <x v="2"/>
    <x v="4"/>
    <x v="4"/>
    <x v="3"/>
    <x v="24"/>
    <s v="+"/>
  </r>
  <r>
    <s v="Software"/>
    <s v="Business"/>
    <x v="2"/>
    <x v="8"/>
    <x v="8"/>
    <x v="3"/>
    <x v="24"/>
    <s v="+"/>
  </r>
  <r>
    <s v="Software"/>
    <s v="Business"/>
    <x v="4"/>
    <x v="12"/>
    <x v="12"/>
    <x v="6"/>
    <x v="24"/>
    <s v="+"/>
  </r>
  <r>
    <s v="Software"/>
    <s v="xSP"/>
    <x v="5"/>
    <x v="13"/>
    <x v="13"/>
    <x v="8"/>
    <x v="24"/>
    <s v="+"/>
  </r>
  <r>
    <s v="Software"/>
    <s v="xSP"/>
    <x v="5"/>
    <x v="14"/>
    <x v="14"/>
    <x v="8"/>
    <x v="24"/>
    <s v="+"/>
  </r>
  <r>
    <s v="Software"/>
    <s v="xSP"/>
    <x v="5"/>
    <x v="15"/>
    <x v="15"/>
    <x v="8"/>
    <x v="24"/>
    <s v="+"/>
  </r>
  <r>
    <m/>
    <m/>
    <x v="6"/>
    <x v="18"/>
    <x v="18"/>
    <x v="9"/>
    <x v="25"/>
    <m/>
  </r>
</pivotCacheRecords>
</file>

<file path=xl/pivotCache/pivotCacheRecords3.xml><?xml version="1.0" encoding="utf-8"?>
<pivotCacheRecords xmlns="http://schemas.openxmlformats.org/spreadsheetml/2006/main" xmlns:r="http://schemas.openxmlformats.org/officeDocument/2006/relationships" count="14">
  <r>
    <x v="0"/>
    <x v="0"/>
    <x v="0"/>
    <x v="0"/>
    <x v="0"/>
    <x v="0"/>
    <x v="0"/>
    <x v="0"/>
    <x v="0"/>
    <x v="0"/>
    <x v="0"/>
    <x v="0"/>
    <x v="0"/>
  </r>
  <r>
    <x v="1"/>
    <x v="1"/>
    <x v="0"/>
    <x v="0"/>
    <x v="0"/>
    <x v="0"/>
    <x v="0"/>
    <x v="0"/>
    <x v="1"/>
    <x v="1"/>
    <x v="0"/>
    <x v="0"/>
    <x v="1"/>
  </r>
  <r>
    <x v="2"/>
    <x v="2"/>
    <x v="0"/>
    <x v="0"/>
    <x v="0"/>
    <x v="0"/>
    <x v="0"/>
    <x v="1"/>
    <x v="2"/>
    <x v="2"/>
    <x v="1"/>
    <x v="0"/>
    <x v="2"/>
  </r>
  <r>
    <x v="3"/>
    <x v="3"/>
    <x v="0"/>
    <x v="0"/>
    <x v="0"/>
    <x v="0"/>
    <x v="0"/>
    <x v="1"/>
    <x v="0"/>
    <x v="0"/>
    <x v="1"/>
    <x v="0"/>
    <x v="3"/>
  </r>
  <r>
    <x v="4"/>
    <x v="4"/>
    <x v="0"/>
    <x v="0"/>
    <x v="0"/>
    <x v="0"/>
    <x v="0"/>
    <x v="1"/>
    <x v="1"/>
    <x v="1"/>
    <x v="1"/>
    <x v="0"/>
    <x v="4"/>
  </r>
  <r>
    <x v="5"/>
    <x v="2"/>
    <x v="0"/>
    <x v="0"/>
    <x v="0"/>
    <x v="0"/>
    <x v="0"/>
    <x v="1"/>
    <x v="2"/>
    <x v="2"/>
    <x v="0"/>
    <x v="0"/>
    <x v="5"/>
  </r>
  <r>
    <x v="6"/>
    <x v="5"/>
    <x v="0"/>
    <x v="0"/>
    <x v="0"/>
    <x v="0"/>
    <x v="0"/>
    <x v="0"/>
    <x v="2"/>
    <x v="2"/>
    <x v="0"/>
    <x v="0"/>
    <x v="5"/>
  </r>
  <r>
    <x v="7"/>
    <x v="6"/>
    <x v="1"/>
    <x v="1"/>
    <x v="1"/>
    <x v="1"/>
    <x v="1"/>
    <x v="2"/>
    <x v="1"/>
    <x v="3"/>
    <x v="2"/>
    <x v="0"/>
    <x v="6"/>
  </r>
  <r>
    <x v="8"/>
    <x v="6"/>
    <x v="1"/>
    <x v="1"/>
    <x v="1"/>
    <x v="1"/>
    <x v="1"/>
    <x v="2"/>
    <x v="1"/>
    <x v="3"/>
    <x v="0"/>
    <x v="0"/>
    <x v="7"/>
  </r>
  <r>
    <x v="9"/>
    <x v="6"/>
    <x v="1"/>
    <x v="1"/>
    <x v="1"/>
    <x v="1"/>
    <x v="1"/>
    <x v="2"/>
    <x v="1"/>
    <x v="3"/>
    <x v="1"/>
    <x v="0"/>
    <x v="4"/>
  </r>
  <r>
    <x v="10"/>
    <x v="7"/>
    <x v="0"/>
    <x v="2"/>
    <x v="2"/>
    <x v="2"/>
    <x v="2"/>
    <x v="1"/>
    <x v="2"/>
    <x v="4"/>
    <x v="1"/>
    <x v="0"/>
    <x v="5"/>
  </r>
  <r>
    <x v="11"/>
    <x v="8"/>
    <x v="0"/>
    <x v="2"/>
    <x v="2"/>
    <x v="2"/>
    <x v="2"/>
    <x v="0"/>
    <x v="2"/>
    <x v="4"/>
    <x v="0"/>
    <x v="0"/>
    <x v="8"/>
  </r>
  <r>
    <x v="12"/>
    <x v="9"/>
    <x v="0"/>
    <x v="3"/>
    <x v="3"/>
    <x v="3"/>
    <x v="3"/>
    <x v="0"/>
    <x v="3"/>
    <x v="5"/>
    <x v="1"/>
    <x v="0"/>
    <x v="9"/>
  </r>
  <r>
    <x v="13"/>
    <x v="10"/>
    <x v="2"/>
    <x v="4"/>
    <x v="4"/>
    <x v="4"/>
    <x v="4"/>
    <x v="3"/>
    <x v="4"/>
    <x v="6"/>
    <x v="3"/>
    <x v="1"/>
    <x v="10"/>
  </r>
</pivotCacheRecords>
</file>

<file path=xl/pivotCache/pivotCacheRecords4.xml><?xml version="1.0" encoding="utf-8"?>
<pivotCacheRecords xmlns="http://schemas.openxmlformats.org/spreadsheetml/2006/main" xmlns:r="http://schemas.openxmlformats.org/officeDocument/2006/relationships" count="1449">
  <r>
    <x v="0"/>
    <x v="0"/>
    <x v="0"/>
    <x v="0"/>
    <x v="0"/>
    <x v="0"/>
    <x v="0"/>
    <x v="0"/>
    <x v="0"/>
    <x v="0"/>
    <x v="0"/>
    <x v="0"/>
    <x v="0"/>
  </r>
  <r>
    <x v="0"/>
    <x v="0"/>
    <x v="1"/>
    <x v="1"/>
    <x v="1"/>
    <x v="1"/>
    <x v="0"/>
    <x v="0"/>
    <x v="0"/>
    <x v="0"/>
    <x v="0"/>
    <x v="0"/>
    <x v="0"/>
  </r>
  <r>
    <x v="0"/>
    <x v="0"/>
    <x v="2"/>
    <x v="2"/>
    <x v="2"/>
    <x v="2"/>
    <x v="0"/>
    <x v="0"/>
    <x v="0"/>
    <x v="0"/>
    <x v="0"/>
    <x v="0"/>
    <x v="0"/>
  </r>
  <r>
    <x v="0"/>
    <x v="0"/>
    <x v="3"/>
    <x v="3"/>
    <x v="3"/>
    <x v="2"/>
    <x v="0"/>
    <x v="0"/>
    <x v="0"/>
    <x v="0"/>
    <x v="0"/>
    <x v="0"/>
    <x v="0"/>
  </r>
  <r>
    <x v="1"/>
    <x v="1"/>
    <x v="4"/>
    <x v="4"/>
    <x v="4"/>
    <x v="3"/>
    <x v="1"/>
    <x v="1"/>
    <x v="0"/>
    <x v="1"/>
    <x v="1"/>
    <x v="1"/>
    <x v="1"/>
  </r>
  <r>
    <x v="2"/>
    <x v="2"/>
    <x v="4"/>
    <x v="4"/>
    <x v="4"/>
    <x v="3"/>
    <x v="1"/>
    <x v="1"/>
    <x v="0"/>
    <x v="1"/>
    <x v="1"/>
    <x v="2"/>
    <x v="2"/>
  </r>
  <r>
    <x v="3"/>
    <x v="3"/>
    <x v="4"/>
    <x v="4"/>
    <x v="4"/>
    <x v="3"/>
    <x v="1"/>
    <x v="1"/>
    <x v="0"/>
    <x v="1"/>
    <x v="2"/>
    <x v="1"/>
    <x v="3"/>
  </r>
  <r>
    <x v="4"/>
    <x v="4"/>
    <x v="4"/>
    <x v="4"/>
    <x v="4"/>
    <x v="3"/>
    <x v="1"/>
    <x v="1"/>
    <x v="0"/>
    <x v="1"/>
    <x v="2"/>
    <x v="2"/>
    <x v="4"/>
  </r>
  <r>
    <x v="5"/>
    <x v="1"/>
    <x v="4"/>
    <x v="4"/>
    <x v="4"/>
    <x v="3"/>
    <x v="1"/>
    <x v="1"/>
    <x v="1"/>
    <x v="2"/>
    <x v="1"/>
    <x v="1"/>
    <x v="5"/>
  </r>
  <r>
    <x v="6"/>
    <x v="2"/>
    <x v="4"/>
    <x v="4"/>
    <x v="4"/>
    <x v="3"/>
    <x v="1"/>
    <x v="1"/>
    <x v="1"/>
    <x v="2"/>
    <x v="1"/>
    <x v="2"/>
    <x v="6"/>
  </r>
  <r>
    <x v="7"/>
    <x v="3"/>
    <x v="4"/>
    <x v="4"/>
    <x v="4"/>
    <x v="3"/>
    <x v="1"/>
    <x v="1"/>
    <x v="1"/>
    <x v="2"/>
    <x v="2"/>
    <x v="1"/>
    <x v="7"/>
  </r>
  <r>
    <x v="8"/>
    <x v="4"/>
    <x v="4"/>
    <x v="4"/>
    <x v="4"/>
    <x v="3"/>
    <x v="1"/>
    <x v="1"/>
    <x v="1"/>
    <x v="2"/>
    <x v="2"/>
    <x v="2"/>
    <x v="8"/>
  </r>
  <r>
    <x v="9"/>
    <x v="1"/>
    <x v="4"/>
    <x v="4"/>
    <x v="4"/>
    <x v="3"/>
    <x v="1"/>
    <x v="1"/>
    <x v="2"/>
    <x v="3"/>
    <x v="1"/>
    <x v="1"/>
    <x v="9"/>
  </r>
  <r>
    <x v="10"/>
    <x v="2"/>
    <x v="4"/>
    <x v="4"/>
    <x v="4"/>
    <x v="3"/>
    <x v="1"/>
    <x v="1"/>
    <x v="2"/>
    <x v="3"/>
    <x v="1"/>
    <x v="2"/>
    <x v="10"/>
  </r>
  <r>
    <x v="11"/>
    <x v="3"/>
    <x v="4"/>
    <x v="4"/>
    <x v="4"/>
    <x v="3"/>
    <x v="1"/>
    <x v="1"/>
    <x v="2"/>
    <x v="3"/>
    <x v="2"/>
    <x v="1"/>
    <x v="11"/>
  </r>
  <r>
    <x v="12"/>
    <x v="4"/>
    <x v="4"/>
    <x v="4"/>
    <x v="4"/>
    <x v="3"/>
    <x v="1"/>
    <x v="1"/>
    <x v="2"/>
    <x v="3"/>
    <x v="2"/>
    <x v="2"/>
    <x v="12"/>
  </r>
  <r>
    <x v="13"/>
    <x v="1"/>
    <x v="4"/>
    <x v="4"/>
    <x v="4"/>
    <x v="3"/>
    <x v="1"/>
    <x v="1"/>
    <x v="3"/>
    <x v="4"/>
    <x v="1"/>
    <x v="1"/>
    <x v="13"/>
  </r>
  <r>
    <x v="14"/>
    <x v="2"/>
    <x v="4"/>
    <x v="4"/>
    <x v="4"/>
    <x v="3"/>
    <x v="1"/>
    <x v="1"/>
    <x v="3"/>
    <x v="4"/>
    <x v="1"/>
    <x v="2"/>
    <x v="14"/>
  </r>
  <r>
    <x v="15"/>
    <x v="3"/>
    <x v="4"/>
    <x v="4"/>
    <x v="4"/>
    <x v="3"/>
    <x v="1"/>
    <x v="1"/>
    <x v="3"/>
    <x v="4"/>
    <x v="2"/>
    <x v="1"/>
    <x v="15"/>
  </r>
  <r>
    <x v="16"/>
    <x v="4"/>
    <x v="4"/>
    <x v="4"/>
    <x v="4"/>
    <x v="3"/>
    <x v="1"/>
    <x v="1"/>
    <x v="3"/>
    <x v="4"/>
    <x v="2"/>
    <x v="2"/>
    <x v="16"/>
  </r>
  <r>
    <x v="17"/>
    <x v="1"/>
    <x v="4"/>
    <x v="4"/>
    <x v="4"/>
    <x v="3"/>
    <x v="1"/>
    <x v="1"/>
    <x v="4"/>
    <x v="5"/>
    <x v="1"/>
    <x v="1"/>
    <x v="17"/>
  </r>
  <r>
    <x v="18"/>
    <x v="2"/>
    <x v="4"/>
    <x v="4"/>
    <x v="4"/>
    <x v="3"/>
    <x v="1"/>
    <x v="1"/>
    <x v="4"/>
    <x v="5"/>
    <x v="1"/>
    <x v="2"/>
    <x v="18"/>
  </r>
  <r>
    <x v="19"/>
    <x v="3"/>
    <x v="4"/>
    <x v="4"/>
    <x v="4"/>
    <x v="3"/>
    <x v="1"/>
    <x v="1"/>
    <x v="4"/>
    <x v="5"/>
    <x v="2"/>
    <x v="1"/>
    <x v="19"/>
  </r>
  <r>
    <x v="20"/>
    <x v="4"/>
    <x v="4"/>
    <x v="4"/>
    <x v="4"/>
    <x v="3"/>
    <x v="1"/>
    <x v="1"/>
    <x v="4"/>
    <x v="5"/>
    <x v="2"/>
    <x v="2"/>
    <x v="20"/>
  </r>
  <r>
    <x v="21"/>
    <x v="1"/>
    <x v="4"/>
    <x v="4"/>
    <x v="4"/>
    <x v="3"/>
    <x v="1"/>
    <x v="1"/>
    <x v="5"/>
    <x v="6"/>
    <x v="1"/>
    <x v="1"/>
    <x v="21"/>
  </r>
  <r>
    <x v="22"/>
    <x v="2"/>
    <x v="4"/>
    <x v="4"/>
    <x v="4"/>
    <x v="3"/>
    <x v="1"/>
    <x v="1"/>
    <x v="5"/>
    <x v="6"/>
    <x v="1"/>
    <x v="2"/>
    <x v="22"/>
  </r>
  <r>
    <x v="23"/>
    <x v="3"/>
    <x v="4"/>
    <x v="4"/>
    <x v="4"/>
    <x v="3"/>
    <x v="1"/>
    <x v="1"/>
    <x v="5"/>
    <x v="6"/>
    <x v="2"/>
    <x v="1"/>
    <x v="23"/>
  </r>
  <r>
    <x v="24"/>
    <x v="4"/>
    <x v="4"/>
    <x v="4"/>
    <x v="4"/>
    <x v="3"/>
    <x v="1"/>
    <x v="1"/>
    <x v="5"/>
    <x v="6"/>
    <x v="2"/>
    <x v="2"/>
    <x v="24"/>
  </r>
  <r>
    <x v="25"/>
    <x v="1"/>
    <x v="4"/>
    <x v="4"/>
    <x v="4"/>
    <x v="3"/>
    <x v="1"/>
    <x v="1"/>
    <x v="6"/>
    <x v="7"/>
    <x v="1"/>
    <x v="1"/>
    <x v="25"/>
  </r>
  <r>
    <x v="26"/>
    <x v="2"/>
    <x v="4"/>
    <x v="4"/>
    <x v="4"/>
    <x v="3"/>
    <x v="1"/>
    <x v="1"/>
    <x v="6"/>
    <x v="7"/>
    <x v="1"/>
    <x v="2"/>
    <x v="26"/>
  </r>
  <r>
    <x v="27"/>
    <x v="3"/>
    <x v="4"/>
    <x v="4"/>
    <x v="4"/>
    <x v="3"/>
    <x v="1"/>
    <x v="1"/>
    <x v="6"/>
    <x v="7"/>
    <x v="2"/>
    <x v="1"/>
    <x v="27"/>
  </r>
  <r>
    <x v="28"/>
    <x v="4"/>
    <x v="4"/>
    <x v="4"/>
    <x v="4"/>
    <x v="3"/>
    <x v="1"/>
    <x v="1"/>
    <x v="6"/>
    <x v="7"/>
    <x v="2"/>
    <x v="2"/>
    <x v="28"/>
  </r>
  <r>
    <x v="29"/>
    <x v="1"/>
    <x v="4"/>
    <x v="4"/>
    <x v="4"/>
    <x v="3"/>
    <x v="1"/>
    <x v="1"/>
    <x v="7"/>
    <x v="8"/>
    <x v="1"/>
    <x v="1"/>
    <x v="2"/>
  </r>
  <r>
    <x v="30"/>
    <x v="2"/>
    <x v="4"/>
    <x v="4"/>
    <x v="4"/>
    <x v="3"/>
    <x v="1"/>
    <x v="1"/>
    <x v="7"/>
    <x v="8"/>
    <x v="1"/>
    <x v="2"/>
    <x v="29"/>
  </r>
  <r>
    <x v="31"/>
    <x v="3"/>
    <x v="4"/>
    <x v="4"/>
    <x v="4"/>
    <x v="3"/>
    <x v="1"/>
    <x v="1"/>
    <x v="7"/>
    <x v="8"/>
    <x v="2"/>
    <x v="1"/>
    <x v="4"/>
  </r>
  <r>
    <x v="32"/>
    <x v="4"/>
    <x v="4"/>
    <x v="4"/>
    <x v="4"/>
    <x v="3"/>
    <x v="1"/>
    <x v="1"/>
    <x v="7"/>
    <x v="8"/>
    <x v="2"/>
    <x v="2"/>
    <x v="30"/>
  </r>
  <r>
    <x v="33"/>
    <x v="5"/>
    <x v="5"/>
    <x v="5"/>
    <x v="5"/>
    <x v="4"/>
    <x v="2"/>
    <x v="1"/>
    <x v="0"/>
    <x v="9"/>
    <x v="1"/>
    <x v="1"/>
    <x v="31"/>
  </r>
  <r>
    <x v="34"/>
    <x v="6"/>
    <x v="5"/>
    <x v="5"/>
    <x v="5"/>
    <x v="4"/>
    <x v="2"/>
    <x v="1"/>
    <x v="0"/>
    <x v="9"/>
    <x v="1"/>
    <x v="2"/>
    <x v="32"/>
  </r>
  <r>
    <x v="35"/>
    <x v="7"/>
    <x v="5"/>
    <x v="5"/>
    <x v="5"/>
    <x v="4"/>
    <x v="2"/>
    <x v="1"/>
    <x v="0"/>
    <x v="9"/>
    <x v="2"/>
    <x v="1"/>
    <x v="33"/>
  </r>
  <r>
    <x v="36"/>
    <x v="8"/>
    <x v="5"/>
    <x v="5"/>
    <x v="5"/>
    <x v="4"/>
    <x v="2"/>
    <x v="1"/>
    <x v="0"/>
    <x v="9"/>
    <x v="2"/>
    <x v="2"/>
    <x v="34"/>
  </r>
  <r>
    <x v="37"/>
    <x v="5"/>
    <x v="5"/>
    <x v="5"/>
    <x v="5"/>
    <x v="4"/>
    <x v="2"/>
    <x v="1"/>
    <x v="1"/>
    <x v="10"/>
    <x v="1"/>
    <x v="1"/>
    <x v="35"/>
  </r>
  <r>
    <x v="38"/>
    <x v="6"/>
    <x v="5"/>
    <x v="5"/>
    <x v="5"/>
    <x v="4"/>
    <x v="2"/>
    <x v="1"/>
    <x v="1"/>
    <x v="10"/>
    <x v="1"/>
    <x v="2"/>
    <x v="36"/>
  </r>
  <r>
    <x v="39"/>
    <x v="7"/>
    <x v="5"/>
    <x v="5"/>
    <x v="5"/>
    <x v="4"/>
    <x v="2"/>
    <x v="1"/>
    <x v="1"/>
    <x v="10"/>
    <x v="2"/>
    <x v="1"/>
    <x v="37"/>
  </r>
  <r>
    <x v="40"/>
    <x v="8"/>
    <x v="5"/>
    <x v="5"/>
    <x v="5"/>
    <x v="4"/>
    <x v="2"/>
    <x v="1"/>
    <x v="1"/>
    <x v="10"/>
    <x v="2"/>
    <x v="2"/>
    <x v="38"/>
  </r>
  <r>
    <x v="41"/>
    <x v="5"/>
    <x v="5"/>
    <x v="5"/>
    <x v="5"/>
    <x v="4"/>
    <x v="2"/>
    <x v="1"/>
    <x v="2"/>
    <x v="11"/>
    <x v="1"/>
    <x v="1"/>
    <x v="39"/>
  </r>
  <r>
    <x v="42"/>
    <x v="6"/>
    <x v="5"/>
    <x v="5"/>
    <x v="5"/>
    <x v="4"/>
    <x v="2"/>
    <x v="1"/>
    <x v="2"/>
    <x v="11"/>
    <x v="1"/>
    <x v="2"/>
    <x v="40"/>
  </r>
  <r>
    <x v="43"/>
    <x v="7"/>
    <x v="5"/>
    <x v="5"/>
    <x v="5"/>
    <x v="4"/>
    <x v="2"/>
    <x v="1"/>
    <x v="2"/>
    <x v="11"/>
    <x v="2"/>
    <x v="1"/>
    <x v="41"/>
  </r>
  <r>
    <x v="44"/>
    <x v="8"/>
    <x v="5"/>
    <x v="5"/>
    <x v="5"/>
    <x v="4"/>
    <x v="2"/>
    <x v="1"/>
    <x v="2"/>
    <x v="11"/>
    <x v="2"/>
    <x v="2"/>
    <x v="42"/>
  </r>
  <r>
    <x v="45"/>
    <x v="5"/>
    <x v="5"/>
    <x v="5"/>
    <x v="5"/>
    <x v="4"/>
    <x v="2"/>
    <x v="1"/>
    <x v="3"/>
    <x v="12"/>
    <x v="1"/>
    <x v="1"/>
    <x v="43"/>
  </r>
  <r>
    <x v="46"/>
    <x v="6"/>
    <x v="5"/>
    <x v="5"/>
    <x v="5"/>
    <x v="4"/>
    <x v="2"/>
    <x v="1"/>
    <x v="3"/>
    <x v="12"/>
    <x v="1"/>
    <x v="2"/>
    <x v="44"/>
  </r>
  <r>
    <x v="47"/>
    <x v="7"/>
    <x v="5"/>
    <x v="5"/>
    <x v="5"/>
    <x v="4"/>
    <x v="2"/>
    <x v="1"/>
    <x v="3"/>
    <x v="12"/>
    <x v="2"/>
    <x v="1"/>
    <x v="45"/>
  </r>
  <r>
    <x v="48"/>
    <x v="8"/>
    <x v="5"/>
    <x v="5"/>
    <x v="5"/>
    <x v="4"/>
    <x v="2"/>
    <x v="1"/>
    <x v="3"/>
    <x v="12"/>
    <x v="2"/>
    <x v="2"/>
    <x v="46"/>
  </r>
  <r>
    <x v="49"/>
    <x v="5"/>
    <x v="5"/>
    <x v="5"/>
    <x v="5"/>
    <x v="4"/>
    <x v="2"/>
    <x v="1"/>
    <x v="4"/>
    <x v="13"/>
    <x v="1"/>
    <x v="1"/>
    <x v="47"/>
  </r>
  <r>
    <x v="50"/>
    <x v="6"/>
    <x v="5"/>
    <x v="5"/>
    <x v="5"/>
    <x v="4"/>
    <x v="2"/>
    <x v="1"/>
    <x v="4"/>
    <x v="13"/>
    <x v="1"/>
    <x v="2"/>
    <x v="48"/>
  </r>
  <r>
    <x v="51"/>
    <x v="7"/>
    <x v="5"/>
    <x v="5"/>
    <x v="5"/>
    <x v="4"/>
    <x v="2"/>
    <x v="1"/>
    <x v="4"/>
    <x v="13"/>
    <x v="2"/>
    <x v="1"/>
    <x v="49"/>
  </r>
  <r>
    <x v="52"/>
    <x v="8"/>
    <x v="5"/>
    <x v="5"/>
    <x v="5"/>
    <x v="4"/>
    <x v="2"/>
    <x v="1"/>
    <x v="4"/>
    <x v="13"/>
    <x v="2"/>
    <x v="2"/>
    <x v="50"/>
  </r>
  <r>
    <x v="53"/>
    <x v="5"/>
    <x v="5"/>
    <x v="5"/>
    <x v="5"/>
    <x v="4"/>
    <x v="2"/>
    <x v="1"/>
    <x v="5"/>
    <x v="14"/>
    <x v="1"/>
    <x v="1"/>
    <x v="51"/>
  </r>
  <r>
    <x v="54"/>
    <x v="6"/>
    <x v="5"/>
    <x v="5"/>
    <x v="5"/>
    <x v="4"/>
    <x v="2"/>
    <x v="1"/>
    <x v="5"/>
    <x v="14"/>
    <x v="1"/>
    <x v="2"/>
    <x v="52"/>
  </r>
  <r>
    <x v="55"/>
    <x v="7"/>
    <x v="5"/>
    <x v="5"/>
    <x v="5"/>
    <x v="4"/>
    <x v="2"/>
    <x v="1"/>
    <x v="5"/>
    <x v="14"/>
    <x v="2"/>
    <x v="1"/>
    <x v="53"/>
  </r>
  <r>
    <x v="56"/>
    <x v="8"/>
    <x v="5"/>
    <x v="5"/>
    <x v="5"/>
    <x v="4"/>
    <x v="2"/>
    <x v="1"/>
    <x v="5"/>
    <x v="14"/>
    <x v="2"/>
    <x v="2"/>
    <x v="54"/>
  </r>
  <r>
    <x v="57"/>
    <x v="5"/>
    <x v="5"/>
    <x v="5"/>
    <x v="5"/>
    <x v="4"/>
    <x v="2"/>
    <x v="1"/>
    <x v="6"/>
    <x v="15"/>
    <x v="1"/>
    <x v="1"/>
    <x v="55"/>
  </r>
  <r>
    <x v="58"/>
    <x v="6"/>
    <x v="5"/>
    <x v="5"/>
    <x v="5"/>
    <x v="4"/>
    <x v="2"/>
    <x v="1"/>
    <x v="6"/>
    <x v="15"/>
    <x v="1"/>
    <x v="2"/>
    <x v="56"/>
  </r>
  <r>
    <x v="59"/>
    <x v="7"/>
    <x v="5"/>
    <x v="5"/>
    <x v="5"/>
    <x v="4"/>
    <x v="2"/>
    <x v="1"/>
    <x v="6"/>
    <x v="15"/>
    <x v="2"/>
    <x v="1"/>
    <x v="57"/>
  </r>
  <r>
    <x v="60"/>
    <x v="8"/>
    <x v="5"/>
    <x v="5"/>
    <x v="5"/>
    <x v="4"/>
    <x v="2"/>
    <x v="1"/>
    <x v="6"/>
    <x v="15"/>
    <x v="2"/>
    <x v="2"/>
    <x v="58"/>
  </r>
  <r>
    <x v="61"/>
    <x v="5"/>
    <x v="5"/>
    <x v="5"/>
    <x v="5"/>
    <x v="4"/>
    <x v="2"/>
    <x v="1"/>
    <x v="7"/>
    <x v="16"/>
    <x v="1"/>
    <x v="1"/>
    <x v="32"/>
  </r>
  <r>
    <x v="62"/>
    <x v="6"/>
    <x v="5"/>
    <x v="5"/>
    <x v="5"/>
    <x v="4"/>
    <x v="2"/>
    <x v="1"/>
    <x v="7"/>
    <x v="16"/>
    <x v="1"/>
    <x v="2"/>
    <x v="59"/>
  </r>
  <r>
    <x v="63"/>
    <x v="7"/>
    <x v="5"/>
    <x v="5"/>
    <x v="5"/>
    <x v="4"/>
    <x v="2"/>
    <x v="1"/>
    <x v="7"/>
    <x v="16"/>
    <x v="2"/>
    <x v="1"/>
    <x v="34"/>
  </r>
  <r>
    <x v="64"/>
    <x v="8"/>
    <x v="5"/>
    <x v="5"/>
    <x v="5"/>
    <x v="4"/>
    <x v="2"/>
    <x v="1"/>
    <x v="7"/>
    <x v="16"/>
    <x v="2"/>
    <x v="2"/>
    <x v="60"/>
  </r>
  <r>
    <x v="65"/>
    <x v="9"/>
    <x v="5"/>
    <x v="6"/>
    <x v="6"/>
    <x v="4"/>
    <x v="2"/>
    <x v="1"/>
    <x v="0"/>
    <x v="9"/>
    <x v="2"/>
    <x v="2"/>
    <x v="61"/>
  </r>
  <r>
    <x v="66"/>
    <x v="10"/>
    <x v="5"/>
    <x v="6"/>
    <x v="6"/>
    <x v="4"/>
    <x v="2"/>
    <x v="1"/>
    <x v="0"/>
    <x v="9"/>
    <x v="1"/>
    <x v="1"/>
    <x v="62"/>
  </r>
  <r>
    <x v="67"/>
    <x v="11"/>
    <x v="5"/>
    <x v="6"/>
    <x v="6"/>
    <x v="4"/>
    <x v="2"/>
    <x v="1"/>
    <x v="0"/>
    <x v="9"/>
    <x v="2"/>
    <x v="1"/>
    <x v="63"/>
  </r>
  <r>
    <x v="68"/>
    <x v="12"/>
    <x v="5"/>
    <x v="6"/>
    <x v="6"/>
    <x v="4"/>
    <x v="2"/>
    <x v="1"/>
    <x v="0"/>
    <x v="9"/>
    <x v="1"/>
    <x v="2"/>
    <x v="64"/>
  </r>
  <r>
    <x v="69"/>
    <x v="9"/>
    <x v="5"/>
    <x v="6"/>
    <x v="6"/>
    <x v="4"/>
    <x v="2"/>
    <x v="1"/>
    <x v="1"/>
    <x v="10"/>
    <x v="2"/>
    <x v="2"/>
    <x v="65"/>
  </r>
  <r>
    <x v="70"/>
    <x v="10"/>
    <x v="5"/>
    <x v="6"/>
    <x v="6"/>
    <x v="4"/>
    <x v="2"/>
    <x v="1"/>
    <x v="1"/>
    <x v="10"/>
    <x v="1"/>
    <x v="1"/>
    <x v="66"/>
  </r>
  <r>
    <x v="71"/>
    <x v="11"/>
    <x v="5"/>
    <x v="6"/>
    <x v="6"/>
    <x v="4"/>
    <x v="2"/>
    <x v="1"/>
    <x v="1"/>
    <x v="10"/>
    <x v="2"/>
    <x v="1"/>
    <x v="67"/>
  </r>
  <r>
    <x v="72"/>
    <x v="12"/>
    <x v="5"/>
    <x v="6"/>
    <x v="6"/>
    <x v="4"/>
    <x v="2"/>
    <x v="1"/>
    <x v="1"/>
    <x v="10"/>
    <x v="1"/>
    <x v="2"/>
    <x v="68"/>
  </r>
  <r>
    <x v="73"/>
    <x v="9"/>
    <x v="5"/>
    <x v="6"/>
    <x v="6"/>
    <x v="4"/>
    <x v="2"/>
    <x v="1"/>
    <x v="2"/>
    <x v="11"/>
    <x v="2"/>
    <x v="2"/>
    <x v="69"/>
  </r>
  <r>
    <x v="74"/>
    <x v="10"/>
    <x v="5"/>
    <x v="6"/>
    <x v="6"/>
    <x v="4"/>
    <x v="2"/>
    <x v="1"/>
    <x v="2"/>
    <x v="11"/>
    <x v="1"/>
    <x v="1"/>
    <x v="70"/>
  </r>
  <r>
    <x v="75"/>
    <x v="11"/>
    <x v="5"/>
    <x v="6"/>
    <x v="6"/>
    <x v="4"/>
    <x v="2"/>
    <x v="1"/>
    <x v="2"/>
    <x v="11"/>
    <x v="2"/>
    <x v="1"/>
    <x v="71"/>
  </r>
  <r>
    <x v="76"/>
    <x v="12"/>
    <x v="5"/>
    <x v="6"/>
    <x v="6"/>
    <x v="4"/>
    <x v="2"/>
    <x v="1"/>
    <x v="2"/>
    <x v="11"/>
    <x v="1"/>
    <x v="2"/>
    <x v="72"/>
  </r>
  <r>
    <x v="77"/>
    <x v="9"/>
    <x v="5"/>
    <x v="6"/>
    <x v="6"/>
    <x v="4"/>
    <x v="2"/>
    <x v="1"/>
    <x v="3"/>
    <x v="12"/>
    <x v="2"/>
    <x v="2"/>
    <x v="73"/>
  </r>
  <r>
    <x v="78"/>
    <x v="10"/>
    <x v="5"/>
    <x v="6"/>
    <x v="6"/>
    <x v="4"/>
    <x v="2"/>
    <x v="1"/>
    <x v="3"/>
    <x v="12"/>
    <x v="1"/>
    <x v="1"/>
    <x v="74"/>
  </r>
  <r>
    <x v="79"/>
    <x v="11"/>
    <x v="5"/>
    <x v="6"/>
    <x v="6"/>
    <x v="4"/>
    <x v="2"/>
    <x v="1"/>
    <x v="3"/>
    <x v="12"/>
    <x v="2"/>
    <x v="1"/>
    <x v="75"/>
  </r>
  <r>
    <x v="80"/>
    <x v="12"/>
    <x v="5"/>
    <x v="6"/>
    <x v="6"/>
    <x v="4"/>
    <x v="2"/>
    <x v="1"/>
    <x v="3"/>
    <x v="12"/>
    <x v="1"/>
    <x v="2"/>
    <x v="76"/>
  </r>
  <r>
    <x v="81"/>
    <x v="9"/>
    <x v="5"/>
    <x v="6"/>
    <x v="6"/>
    <x v="4"/>
    <x v="2"/>
    <x v="1"/>
    <x v="4"/>
    <x v="13"/>
    <x v="2"/>
    <x v="2"/>
    <x v="77"/>
  </r>
  <r>
    <x v="82"/>
    <x v="10"/>
    <x v="5"/>
    <x v="6"/>
    <x v="6"/>
    <x v="4"/>
    <x v="2"/>
    <x v="1"/>
    <x v="4"/>
    <x v="13"/>
    <x v="1"/>
    <x v="1"/>
    <x v="78"/>
  </r>
  <r>
    <x v="83"/>
    <x v="11"/>
    <x v="5"/>
    <x v="6"/>
    <x v="6"/>
    <x v="4"/>
    <x v="2"/>
    <x v="1"/>
    <x v="4"/>
    <x v="13"/>
    <x v="2"/>
    <x v="1"/>
    <x v="79"/>
  </r>
  <r>
    <x v="84"/>
    <x v="12"/>
    <x v="5"/>
    <x v="6"/>
    <x v="6"/>
    <x v="4"/>
    <x v="2"/>
    <x v="1"/>
    <x v="4"/>
    <x v="13"/>
    <x v="1"/>
    <x v="2"/>
    <x v="80"/>
  </r>
  <r>
    <x v="85"/>
    <x v="9"/>
    <x v="5"/>
    <x v="6"/>
    <x v="6"/>
    <x v="4"/>
    <x v="2"/>
    <x v="1"/>
    <x v="5"/>
    <x v="14"/>
    <x v="2"/>
    <x v="2"/>
    <x v="81"/>
  </r>
  <r>
    <x v="86"/>
    <x v="10"/>
    <x v="5"/>
    <x v="6"/>
    <x v="6"/>
    <x v="4"/>
    <x v="2"/>
    <x v="1"/>
    <x v="5"/>
    <x v="14"/>
    <x v="1"/>
    <x v="1"/>
    <x v="82"/>
  </r>
  <r>
    <x v="87"/>
    <x v="11"/>
    <x v="5"/>
    <x v="6"/>
    <x v="6"/>
    <x v="4"/>
    <x v="2"/>
    <x v="1"/>
    <x v="5"/>
    <x v="14"/>
    <x v="2"/>
    <x v="1"/>
    <x v="83"/>
  </r>
  <r>
    <x v="88"/>
    <x v="12"/>
    <x v="5"/>
    <x v="6"/>
    <x v="6"/>
    <x v="4"/>
    <x v="2"/>
    <x v="1"/>
    <x v="5"/>
    <x v="14"/>
    <x v="1"/>
    <x v="2"/>
    <x v="84"/>
  </r>
  <r>
    <x v="89"/>
    <x v="9"/>
    <x v="5"/>
    <x v="6"/>
    <x v="6"/>
    <x v="4"/>
    <x v="2"/>
    <x v="1"/>
    <x v="6"/>
    <x v="15"/>
    <x v="2"/>
    <x v="2"/>
    <x v="85"/>
  </r>
  <r>
    <x v="90"/>
    <x v="10"/>
    <x v="5"/>
    <x v="6"/>
    <x v="6"/>
    <x v="4"/>
    <x v="2"/>
    <x v="1"/>
    <x v="6"/>
    <x v="15"/>
    <x v="1"/>
    <x v="1"/>
    <x v="86"/>
  </r>
  <r>
    <x v="91"/>
    <x v="11"/>
    <x v="5"/>
    <x v="6"/>
    <x v="6"/>
    <x v="4"/>
    <x v="2"/>
    <x v="1"/>
    <x v="6"/>
    <x v="15"/>
    <x v="2"/>
    <x v="1"/>
    <x v="87"/>
  </r>
  <r>
    <x v="92"/>
    <x v="12"/>
    <x v="5"/>
    <x v="6"/>
    <x v="6"/>
    <x v="4"/>
    <x v="2"/>
    <x v="1"/>
    <x v="6"/>
    <x v="15"/>
    <x v="1"/>
    <x v="2"/>
    <x v="88"/>
  </r>
  <r>
    <x v="93"/>
    <x v="9"/>
    <x v="5"/>
    <x v="6"/>
    <x v="6"/>
    <x v="4"/>
    <x v="2"/>
    <x v="1"/>
    <x v="7"/>
    <x v="16"/>
    <x v="2"/>
    <x v="2"/>
    <x v="89"/>
  </r>
  <r>
    <x v="94"/>
    <x v="10"/>
    <x v="5"/>
    <x v="6"/>
    <x v="6"/>
    <x v="4"/>
    <x v="2"/>
    <x v="1"/>
    <x v="7"/>
    <x v="16"/>
    <x v="1"/>
    <x v="1"/>
    <x v="64"/>
  </r>
  <r>
    <x v="95"/>
    <x v="11"/>
    <x v="5"/>
    <x v="6"/>
    <x v="6"/>
    <x v="4"/>
    <x v="2"/>
    <x v="1"/>
    <x v="7"/>
    <x v="16"/>
    <x v="2"/>
    <x v="1"/>
    <x v="61"/>
  </r>
  <r>
    <x v="96"/>
    <x v="12"/>
    <x v="5"/>
    <x v="6"/>
    <x v="6"/>
    <x v="4"/>
    <x v="2"/>
    <x v="1"/>
    <x v="7"/>
    <x v="16"/>
    <x v="1"/>
    <x v="2"/>
    <x v="90"/>
  </r>
  <r>
    <x v="97"/>
    <x v="13"/>
    <x v="5"/>
    <x v="7"/>
    <x v="7"/>
    <x v="4"/>
    <x v="2"/>
    <x v="1"/>
    <x v="0"/>
    <x v="9"/>
    <x v="1"/>
    <x v="1"/>
    <x v="91"/>
  </r>
  <r>
    <x v="98"/>
    <x v="14"/>
    <x v="5"/>
    <x v="7"/>
    <x v="7"/>
    <x v="4"/>
    <x v="2"/>
    <x v="1"/>
    <x v="0"/>
    <x v="9"/>
    <x v="1"/>
    <x v="2"/>
    <x v="92"/>
  </r>
  <r>
    <x v="99"/>
    <x v="15"/>
    <x v="5"/>
    <x v="7"/>
    <x v="7"/>
    <x v="4"/>
    <x v="2"/>
    <x v="1"/>
    <x v="0"/>
    <x v="9"/>
    <x v="2"/>
    <x v="1"/>
    <x v="93"/>
  </r>
  <r>
    <x v="100"/>
    <x v="16"/>
    <x v="5"/>
    <x v="7"/>
    <x v="7"/>
    <x v="4"/>
    <x v="2"/>
    <x v="1"/>
    <x v="0"/>
    <x v="9"/>
    <x v="2"/>
    <x v="2"/>
    <x v="94"/>
  </r>
  <r>
    <x v="101"/>
    <x v="13"/>
    <x v="5"/>
    <x v="7"/>
    <x v="7"/>
    <x v="4"/>
    <x v="2"/>
    <x v="1"/>
    <x v="1"/>
    <x v="10"/>
    <x v="1"/>
    <x v="1"/>
    <x v="95"/>
  </r>
  <r>
    <x v="102"/>
    <x v="14"/>
    <x v="5"/>
    <x v="7"/>
    <x v="7"/>
    <x v="4"/>
    <x v="2"/>
    <x v="1"/>
    <x v="1"/>
    <x v="10"/>
    <x v="1"/>
    <x v="2"/>
    <x v="96"/>
  </r>
  <r>
    <x v="103"/>
    <x v="15"/>
    <x v="5"/>
    <x v="7"/>
    <x v="7"/>
    <x v="4"/>
    <x v="2"/>
    <x v="1"/>
    <x v="1"/>
    <x v="10"/>
    <x v="2"/>
    <x v="1"/>
    <x v="97"/>
  </r>
  <r>
    <x v="104"/>
    <x v="16"/>
    <x v="5"/>
    <x v="7"/>
    <x v="7"/>
    <x v="4"/>
    <x v="2"/>
    <x v="1"/>
    <x v="1"/>
    <x v="10"/>
    <x v="2"/>
    <x v="2"/>
    <x v="98"/>
  </r>
  <r>
    <x v="105"/>
    <x v="13"/>
    <x v="5"/>
    <x v="7"/>
    <x v="7"/>
    <x v="4"/>
    <x v="2"/>
    <x v="1"/>
    <x v="2"/>
    <x v="11"/>
    <x v="1"/>
    <x v="1"/>
    <x v="99"/>
  </r>
  <r>
    <x v="106"/>
    <x v="14"/>
    <x v="5"/>
    <x v="7"/>
    <x v="7"/>
    <x v="4"/>
    <x v="2"/>
    <x v="1"/>
    <x v="2"/>
    <x v="11"/>
    <x v="1"/>
    <x v="2"/>
    <x v="100"/>
  </r>
  <r>
    <x v="107"/>
    <x v="15"/>
    <x v="5"/>
    <x v="7"/>
    <x v="7"/>
    <x v="4"/>
    <x v="2"/>
    <x v="1"/>
    <x v="2"/>
    <x v="11"/>
    <x v="2"/>
    <x v="1"/>
    <x v="101"/>
  </r>
  <r>
    <x v="108"/>
    <x v="16"/>
    <x v="5"/>
    <x v="7"/>
    <x v="7"/>
    <x v="4"/>
    <x v="2"/>
    <x v="1"/>
    <x v="2"/>
    <x v="11"/>
    <x v="2"/>
    <x v="2"/>
    <x v="102"/>
  </r>
  <r>
    <x v="109"/>
    <x v="13"/>
    <x v="5"/>
    <x v="7"/>
    <x v="7"/>
    <x v="4"/>
    <x v="2"/>
    <x v="1"/>
    <x v="3"/>
    <x v="12"/>
    <x v="1"/>
    <x v="1"/>
    <x v="103"/>
  </r>
  <r>
    <x v="110"/>
    <x v="14"/>
    <x v="5"/>
    <x v="7"/>
    <x v="7"/>
    <x v="4"/>
    <x v="2"/>
    <x v="1"/>
    <x v="3"/>
    <x v="12"/>
    <x v="1"/>
    <x v="2"/>
    <x v="104"/>
  </r>
  <r>
    <x v="111"/>
    <x v="15"/>
    <x v="5"/>
    <x v="7"/>
    <x v="7"/>
    <x v="4"/>
    <x v="2"/>
    <x v="1"/>
    <x v="3"/>
    <x v="12"/>
    <x v="2"/>
    <x v="1"/>
    <x v="105"/>
  </r>
  <r>
    <x v="112"/>
    <x v="16"/>
    <x v="5"/>
    <x v="7"/>
    <x v="7"/>
    <x v="4"/>
    <x v="2"/>
    <x v="1"/>
    <x v="3"/>
    <x v="12"/>
    <x v="2"/>
    <x v="2"/>
    <x v="106"/>
  </r>
  <r>
    <x v="113"/>
    <x v="13"/>
    <x v="5"/>
    <x v="7"/>
    <x v="7"/>
    <x v="4"/>
    <x v="2"/>
    <x v="1"/>
    <x v="8"/>
    <x v="17"/>
    <x v="1"/>
    <x v="1"/>
    <x v="107"/>
  </r>
  <r>
    <x v="114"/>
    <x v="14"/>
    <x v="5"/>
    <x v="7"/>
    <x v="7"/>
    <x v="4"/>
    <x v="2"/>
    <x v="1"/>
    <x v="8"/>
    <x v="17"/>
    <x v="1"/>
    <x v="2"/>
    <x v="108"/>
  </r>
  <r>
    <x v="115"/>
    <x v="15"/>
    <x v="5"/>
    <x v="7"/>
    <x v="7"/>
    <x v="4"/>
    <x v="2"/>
    <x v="1"/>
    <x v="8"/>
    <x v="17"/>
    <x v="2"/>
    <x v="1"/>
    <x v="109"/>
  </r>
  <r>
    <x v="116"/>
    <x v="16"/>
    <x v="5"/>
    <x v="7"/>
    <x v="7"/>
    <x v="4"/>
    <x v="2"/>
    <x v="1"/>
    <x v="8"/>
    <x v="17"/>
    <x v="2"/>
    <x v="2"/>
    <x v="110"/>
  </r>
  <r>
    <x v="117"/>
    <x v="17"/>
    <x v="6"/>
    <x v="8"/>
    <x v="8"/>
    <x v="5"/>
    <x v="3"/>
    <x v="1"/>
    <x v="9"/>
    <x v="18"/>
    <x v="1"/>
    <x v="1"/>
    <x v="111"/>
  </r>
  <r>
    <x v="118"/>
    <x v="18"/>
    <x v="6"/>
    <x v="8"/>
    <x v="8"/>
    <x v="5"/>
    <x v="3"/>
    <x v="1"/>
    <x v="9"/>
    <x v="18"/>
    <x v="1"/>
    <x v="2"/>
    <x v="112"/>
  </r>
  <r>
    <x v="119"/>
    <x v="19"/>
    <x v="6"/>
    <x v="8"/>
    <x v="8"/>
    <x v="5"/>
    <x v="3"/>
    <x v="1"/>
    <x v="9"/>
    <x v="18"/>
    <x v="2"/>
    <x v="1"/>
    <x v="113"/>
  </r>
  <r>
    <x v="120"/>
    <x v="20"/>
    <x v="6"/>
    <x v="8"/>
    <x v="8"/>
    <x v="5"/>
    <x v="3"/>
    <x v="1"/>
    <x v="9"/>
    <x v="18"/>
    <x v="2"/>
    <x v="2"/>
    <x v="114"/>
  </r>
  <r>
    <x v="121"/>
    <x v="17"/>
    <x v="6"/>
    <x v="8"/>
    <x v="8"/>
    <x v="5"/>
    <x v="3"/>
    <x v="1"/>
    <x v="10"/>
    <x v="19"/>
    <x v="1"/>
    <x v="1"/>
    <x v="115"/>
  </r>
  <r>
    <x v="122"/>
    <x v="18"/>
    <x v="6"/>
    <x v="8"/>
    <x v="8"/>
    <x v="5"/>
    <x v="3"/>
    <x v="1"/>
    <x v="10"/>
    <x v="19"/>
    <x v="1"/>
    <x v="2"/>
    <x v="116"/>
  </r>
  <r>
    <x v="123"/>
    <x v="19"/>
    <x v="6"/>
    <x v="8"/>
    <x v="8"/>
    <x v="5"/>
    <x v="3"/>
    <x v="1"/>
    <x v="10"/>
    <x v="19"/>
    <x v="2"/>
    <x v="1"/>
    <x v="117"/>
  </r>
  <r>
    <x v="124"/>
    <x v="20"/>
    <x v="6"/>
    <x v="8"/>
    <x v="8"/>
    <x v="5"/>
    <x v="3"/>
    <x v="1"/>
    <x v="10"/>
    <x v="19"/>
    <x v="2"/>
    <x v="2"/>
    <x v="118"/>
  </r>
  <r>
    <x v="125"/>
    <x v="17"/>
    <x v="6"/>
    <x v="8"/>
    <x v="8"/>
    <x v="5"/>
    <x v="3"/>
    <x v="1"/>
    <x v="11"/>
    <x v="20"/>
    <x v="1"/>
    <x v="1"/>
    <x v="119"/>
  </r>
  <r>
    <x v="126"/>
    <x v="18"/>
    <x v="6"/>
    <x v="8"/>
    <x v="8"/>
    <x v="5"/>
    <x v="3"/>
    <x v="1"/>
    <x v="11"/>
    <x v="20"/>
    <x v="1"/>
    <x v="2"/>
    <x v="120"/>
  </r>
  <r>
    <x v="127"/>
    <x v="19"/>
    <x v="6"/>
    <x v="8"/>
    <x v="8"/>
    <x v="5"/>
    <x v="3"/>
    <x v="1"/>
    <x v="11"/>
    <x v="20"/>
    <x v="2"/>
    <x v="1"/>
    <x v="121"/>
  </r>
  <r>
    <x v="128"/>
    <x v="20"/>
    <x v="6"/>
    <x v="8"/>
    <x v="8"/>
    <x v="5"/>
    <x v="3"/>
    <x v="1"/>
    <x v="11"/>
    <x v="20"/>
    <x v="2"/>
    <x v="2"/>
    <x v="122"/>
  </r>
  <r>
    <x v="129"/>
    <x v="17"/>
    <x v="6"/>
    <x v="8"/>
    <x v="8"/>
    <x v="5"/>
    <x v="3"/>
    <x v="1"/>
    <x v="12"/>
    <x v="21"/>
    <x v="1"/>
    <x v="1"/>
    <x v="123"/>
  </r>
  <r>
    <x v="130"/>
    <x v="18"/>
    <x v="6"/>
    <x v="8"/>
    <x v="8"/>
    <x v="5"/>
    <x v="3"/>
    <x v="1"/>
    <x v="12"/>
    <x v="21"/>
    <x v="1"/>
    <x v="2"/>
    <x v="124"/>
  </r>
  <r>
    <x v="131"/>
    <x v="19"/>
    <x v="6"/>
    <x v="8"/>
    <x v="8"/>
    <x v="5"/>
    <x v="3"/>
    <x v="1"/>
    <x v="12"/>
    <x v="21"/>
    <x v="2"/>
    <x v="1"/>
    <x v="125"/>
  </r>
  <r>
    <x v="132"/>
    <x v="20"/>
    <x v="6"/>
    <x v="8"/>
    <x v="8"/>
    <x v="5"/>
    <x v="3"/>
    <x v="1"/>
    <x v="12"/>
    <x v="21"/>
    <x v="2"/>
    <x v="2"/>
    <x v="126"/>
  </r>
  <r>
    <x v="133"/>
    <x v="17"/>
    <x v="6"/>
    <x v="8"/>
    <x v="8"/>
    <x v="5"/>
    <x v="3"/>
    <x v="1"/>
    <x v="8"/>
    <x v="22"/>
    <x v="1"/>
    <x v="1"/>
    <x v="127"/>
  </r>
  <r>
    <x v="134"/>
    <x v="18"/>
    <x v="6"/>
    <x v="8"/>
    <x v="8"/>
    <x v="5"/>
    <x v="3"/>
    <x v="1"/>
    <x v="8"/>
    <x v="22"/>
    <x v="1"/>
    <x v="2"/>
    <x v="128"/>
  </r>
  <r>
    <x v="135"/>
    <x v="19"/>
    <x v="6"/>
    <x v="8"/>
    <x v="8"/>
    <x v="5"/>
    <x v="3"/>
    <x v="1"/>
    <x v="8"/>
    <x v="22"/>
    <x v="2"/>
    <x v="1"/>
    <x v="129"/>
  </r>
  <r>
    <x v="136"/>
    <x v="20"/>
    <x v="6"/>
    <x v="8"/>
    <x v="8"/>
    <x v="5"/>
    <x v="3"/>
    <x v="1"/>
    <x v="8"/>
    <x v="22"/>
    <x v="2"/>
    <x v="2"/>
    <x v="130"/>
  </r>
  <r>
    <x v="137"/>
    <x v="17"/>
    <x v="6"/>
    <x v="8"/>
    <x v="8"/>
    <x v="5"/>
    <x v="3"/>
    <x v="1"/>
    <x v="0"/>
    <x v="23"/>
    <x v="1"/>
    <x v="1"/>
    <x v="131"/>
  </r>
  <r>
    <x v="138"/>
    <x v="18"/>
    <x v="6"/>
    <x v="8"/>
    <x v="8"/>
    <x v="5"/>
    <x v="3"/>
    <x v="1"/>
    <x v="0"/>
    <x v="23"/>
    <x v="1"/>
    <x v="2"/>
    <x v="132"/>
  </r>
  <r>
    <x v="139"/>
    <x v="19"/>
    <x v="6"/>
    <x v="8"/>
    <x v="8"/>
    <x v="5"/>
    <x v="3"/>
    <x v="1"/>
    <x v="0"/>
    <x v="23"/>
    <x v="2"/>
    <x v="1"/>
    <x v="133"/>
  </r>
  <r>
    <x v="140"/>
    <x v="20"/>
    <x v="6"/>
    <x v="8"/>
    <x v="8"/>
    <x v="5"/>
    <x v="3"/>
    <x v="1"/>
    <x v="0"/>
    <x v="23"/>
    <x v="2"/>
    <x v="2"/>
    <x v="134"/>
  </r>
  <r>
    <x v="141"/>
    <x v="17"/>
    <x v="6"/>
    <x v="8"/>
    <x v="8"/>
    <x v="5"/>
    <x v="3"/>
    <x v="1"/>
    <x v="1"/>
    <x v="24"/>
    <x v="1"/>
    <x v="1"/>
    <x v="135"/>
  </r>
  <r>
    <x v="142"/>
    <x v="18"/>
    <x v="6"/>
    <x v="8"/>
    <x v="8"/>
    <x v="5"/>
    <x v="3"/>
    <x v="1"/>
    <x v="1"/>
    <x v="24"/>
    <x v="1"/>
    <x v="2"/>
    <x v="136"/>
  </r>
  <r>
    <x v="143"/>
    <x v="19"/>
    <x v="6"/>
    <x v="8"/>
    <x v="8"/>
    <x v="5"/>
    <x v="3"/>
    <x v="1"/>
    <x v="1"/>
    <x v="24"/>
    <x v="2"/>
    <x v="1"/>
    <x v="137"/>
  </r>
  <r>
    <x v="144"/>
    <x v="20"/>
    <x v="6"/>
    <x v="8"/>
    <x v="8"/>
    <x v="5"/>
    <x v="3"/>
    <x v="1"/>
    <x v="1"/>
    <x v="24"/>
    <x v="2"/>
    <x v="2"/>
    <x v="138"/>
  </r>
  <r>
    <x v="145"/>
    <x v="17"/>
    <x v="6"/>
    <x v="8"/>
    <x v="8"/>
    <x v="5"/>
    <x v="3"/>
    <x v="1"/>
    <x v="2"/>
    <x v="25"/>
    <x v="1"/>
    <x v="1"/>
    <x v="139"/>
  </r>
  <r>
    <x v="146"/>
    <x v="18"/>
    <x v="6"/>
    <x v="8"/>
    <x v="8"/>
    <x v="5"/>
    <x v="3"/>
    <x v="1"/>
    <x v="2"/>
    <x v="25"/>
    <x v="1"/>
    <x v="2"/>
    <x v="140"/>
  </r>
  <r>
    <x v="147"/>
    <x v="19"/>
    <x v="6"/>
    <x v="8"/>
    <x v="8"/>
    <x v="5"/>
    <x v="3"/>
    <x v="1"/>
    <x v="2"/>
    <x v="25"/>
    <x v="2"/>
    <x v="1"/>
    <x v="141"/>
  </r>
  <r>
    <x v="148"/>
    <x v="20"/>
    <x v="6"/>
    <x v="8"/>
    <x v="8"/>
    <x v="5"/>
    <x v="3"/>
    <x v="1"/>
    <x v="2"/>
    <x v="25"/>
    <x v="2"/>
    <x v="2"/>
    <x v="142"/>
  </r>
  <r>
    <x v="149"/>
    <x v="17"/>
    <x v="6"/>
    <x v="8"/>
    <x v="8"/>
    <x v="5"/>
    <x v="3"/>
    <x v="1"/>
    <x v="3"/>
    <x v="26"/>
    <x v="1"/>
    <x v="1"/>
    <x v="143"/>
  </r>
  <r>
    <x v="150"/>
    <x v="18"/>
    <x v="6"/>
    <x v="8"/>
    <x v="8"/>
    <x v="5"/>
    <x v="3"/>
    <x v="1"/>
    <x v="3"/>
    <x v="26"/>
    <x v="1"/>
    <x v="2"/>
    <x v="144"/>
  </r>
  <r>
    <x v="151"/>
    <x v="19"/>
    <x v="6"/>
    <x v="8"/>
    <x v="8"/>
    <x v="5"/>
    <x v="3"/>
    <x v="1"/>
    <x v="3"/>
    <x v="26"/>
    <x v="2"/>
    <x v="1"/>
    <x v="145"/>
  </r>
  <r>
    <x v="152"/>
    <x v="20"/>
    <x v="6"/>
    <x v="8"/>
    <x v="8"/>
    <x v="5"/>
    <x v="3"/>
    <x v="1"/>
    <x v="3"/>
    <x v="26"/>
    <x v="2"/>
    <x v="2"/>
    <x v="146"/>
  </r>
  <r>
    <x v="153"/>
    <x v="17"/>
    <x v="6"/>
    <x v="8"/>
    <x v="8"/>
    <x v="5"/>
    <x v="3"/>
    <x v="1"/>
    <x v="4"/>
    <x v="27"/>
    <x v="1"/>
    <x v="1"/>
    <x v="147"/>
  </r>
  <r>
    <x v="154"/>
    <x v="18"/>
    <x v="6"/>
    <x v="8"/>
    <x v="8"/>
    <x v="5"/>
    <x v="3"/>
    <x v="1"/>
    <x v="4"/>
    <x v="27"/>
    <x v="1"/>
    <x v="2"/>
    <x v="148"/>
  </r>
  <r>
    <x v="155"/>
    <x v="19"/>
    <x v="6"/>
    <x v="8"/>
    <x v="8"/>
    <x v="5"/>
    <x v="3"/>
    <x v="1"/>
    <x v="4"/>
    <x v="27"/>
    <x v="2"/>
    <x v="1"/>
    <x v="149"/>
  </r>
  <r>
    <x v="156"/>
    <x v="20"/>
    <x v="6"/>
    <x v="8"/>
    <x v="8"/>
    <x v="5"/>
    <x v="3"/>
    <x v="1"/>
    <x v="4"/>
    <x v="27"/>
    <x v="2"/>
    <x v="2"/>
    <x v="150"/>
  </r>
  <r>
    <x v="157"/>
    <x v="17"/>
    <x v="6"/>
    <x v="8"/>
    <x v="8"/>
    <x v="5"/>
    <x v="3"/>
    <x v="1"/>
    <x v="5"/>
    <x v="28"/>
    <x v="1"/>
    <x v="1"/>
    <x v="151"/>
  </r>
  <r>
    <x v="158"/>
    <x v="18"/>
    <x v="6"/>
    <x v="8"/>
    <x v="8"/>
    <x v="5"/>
    <x v="3"/>
    <x v="1"/>
    <x v="5"/>
    <x v="28"/>
    <x v="1"/>
    <x v="2"/>
    <x v="152"/>
  </r>
  <r>
    <x v="159"/>
    <x v="19"/>
    <x v="6"/>
    <x v="8"/>
    <x v="8"/>
    <x v="5"/>
    <x v="3"/>
    <x v="1"/>
    <x v="5"/>
    <x v="28"/>
    <x v="2"/>
    <x v="1"/>
    <x v="153"/>
  </r>
  <r>
    <x v="160"/>
    <x v="20"/>
    <x v="6"/>
    <x v="8"/>
    <x v="8"/>
    <x v="5"/>
    <x v="3"/>
    <x v="1"/>
    <x v="5"/>
    <x v="28"/>
    <x v="2"/>
    <x v="2"/>
    <x v="154"/>
  </r>
  <r>
    <x v="161"/>
    <x v="17"/>
    <x v="6"/>
    <x v="8"/>
    <x v="8"/>
    <x v="5"/>
    <x v="3"/>
    <x v="1"/>
    <x v="6"/>
    <x v="29"/>
    <x v="1"/>
    <x v="1"/>
    <x v="155"/>
  </r>
  <r>
    <x v="162"/>
    <x v="18"/>
    <x v="6"/>
    <x v="8"/>
    <x v="8"/>
    <x v="5"/>
    <x v="3"/>
    <x v="1"/>
    <x v="6"/>
    <x v="29"/>
    <x v="1"/>
    <x v="2"/>
    <x v="156"/>
  </r>
  <r>
    <x v="163"/>
    <x v="19"/>
    <x v="6"/>
    <x v="8"/>
    <x v="8"/>
    <x v="5"/>
    <x v="3"/>
    <x v="1"/>
    <x v="6"/>
    <x v="29"/>
    <x v="2"/>
    <x v="1"/>
    <x v="157"/>
  </r>
  <r>
    <x v="164"/>
    <x v="20"/>
    <x v="6"/>
    <x v="8"/>
    <x v="8"/>
    <x v="5"/>
    <x v="3"/>
    <x v="1"/>
    <x v="6"/>
    <x v="29"/>
    <x v="2"/>
    <x v="2"/>
    <x v="158"/>
  </r>
  <r>
    <x v="165"/>
    <x v="17"/>
    <x v="6"/>
    <x v="8"/>
    <x v="8"/>
    <x v="5"/>
    <x v="3"/>
    <x v="1"/>
    <x v="7"/>
    <x v="30"/>
    <x v="1"/>
    <x v="1"/>
    <x v="159"/>
  </r>
  <r>
    <x v="166"/>
    <x v="18"/>
    <x v="6"/>
    <x v="8"/>
    <x v="8"/>
    <x v="5"/>
    <x v="3"/>
    <x v="1"/>
    <x v="7"/>
    <x v="30"/>
    <x v="1"/>
    <x v="2"/>
    <x v="160"/>
  </r>
  <r>
    <x v="167"/>
    <x v="19"/>
    <x v="6"/>
    <x v="8"/>
    <x v="8"/>
    <x v="5"/>
    <x v="3"/>
    <x v="1"/>
    <x v="7"/>
    <x v="30"/>
    <x v="2"/>
    <x v="1"/>
    <x v="161"/>
  </r>
  <r>
    <x v="168"/>
    <x v="20"/>
    <x v="6"/>
    <x v="8"/>
    <x v="8"/>
    <x v="5"/>
    <x v="3"/>
    <x v="1"/>
    <x v="7"/>
    <x v="30"/>
    <x v="2"/>
    <x v="2"/>
    <x v="162"/>
  </r>
  <r>
    <x v="169"/>
    <x v="21"/>
    <x v="6"/>
    <x v="9"/>
    <x v="9"/>
    <x v="6"/>
    <x v="4"/>
    <x v="1"/>
    <x v="0"/>
    <x v="31"/>
    <x v="1"/>
    <x v="1"/>
    <x v="62"/>
  </r>
  <r>
    <x v="170"/>
    <x v="22"/>
    <x v="6"/>
    <x v="9"/>
    <x v="9"/>
    <x v="6"/>
    <x v="4"/>
    <x v="1"/>
    <x v="0"/>
    <x v="31"/>
    <x v="1"/>
    <x v="2"/>
    <x v="64"/>
  </r>
  <r>
    <x v="171"/>
    <x v="23"/>
    <x v="6"/>
    <x v="9"/>
    <x v="9"/>
    <x v="6"/>
    <x v="4"/>
    <x v="1"/>
    <x v="0"/>
    <x v="31"/>
    <x v="2"/>
    <x v="1"/>
    <x v="63"/>
  </r>
  <r>
    <x v="172"/>
    <x v="24"/>
    <x v="6"/>
    <x v="9"/>
    <x v="9"/>
    <x v="6"/>
    <x v="4"/>
    <x v="1"/>
    <x v="0"/>
    <x v="31"/>
    <x v="2"/>
    <x v="2"/>
    <x v="61"/>
  </r>
  <r>
    <x v="173"/>
    <x v="21"/>
    <x v="6"/>
    <x v="9"/>
    <x v="9"/>
    <x v="6"/>
    <x v="4"/>
    <x v="1"/>
    <x v="1"/>
    <x v="32"/>
    <x v="1"/>
    <x v="1"/>
    <x v="66"/>
  </r>
  <r>
    <x v="174"/>
    <x v="22"/>
    <x v="6"/>
    <x v="9"/>
    <x v="9"/>
    <x v="6"/>
    <x v="4"/>
    <x v="1"/>
    <x v="1"/>
    <x v="32"/>
    <x v="1"/>
    <x v="2"/>
    <x v="68"/>
  </r>
  <r>
    <x v="175"/>
    <x v="23"/>
    <x v="6"/>
    <x v="9"/>
    <x v="9"/>
    <x v="6"/>
    <x v="4"/>
    <x v="1"/>
    <x v="1"/>
    <x v="32"/>
    <x v="2"/>
    <x v="1"/>
    <x v="67"/>
  </r>
  <r>
    <x v="176"/>
    <x v="24"/>
    <x v="6"/>
    <x v="9"/>
    <x v="9"/>
    <x v="6"/>
    <x v="4"/>
    <x v="1"/>
    <x v="1"/>
    <x v="32"/>
    <x v="2"/>
    <x v="2"/>
    <x v="65"/>
  </r>
  <r>
    <x v="177"/>
    <x v="21"/>
    <x v="6"/>
    <x v="9"/>
    <x v="9"/>
    <x v="6"/>
    <x v="4"/>
    <x v="1"/>
    <x v="2"/>
    <x v="33"/>
    <x v="1"/>
    <x v="1"/>
    <x v="70"/>
  </r>
  <r>
    <x v="178"/>
    <x v="22"/>
    <x v="6"/>
    <x v="9"/>
    <x v="9"/>
    <x v="6"/>
    <x v="4"/>
    <x v="1"/>
    <x v="2"/>
    <x v="33"/>
    <x v="1"/>
    <x v="2"/>
    <x v="72"/>
  </r>
  <r>
    <x v="179"/>
    <x v="23"/>
    <x v="6"/>
    <x v="9"/>
    <x v="9"/>
    <x v="6"/>
    <x v="4"/>
    <x v="1"/>
    <x v="2"/>
    <x v="33"/>
    <x v="2"/>
    <x v="1"/>
    <x v="71"/>
  </r>
  <r>
    <x v="180"/>
    <x v="24"/>
    <x v="6"/>
    <x v="9"/>
    <x v="9"/>
    <x v="6"/>
    <x v="4"/>
    <x v="1"/>
    <x v="2"/>
    <x v="33"/>
    <x v="2"/>
    <x v="2"/>
    <x v="69"/>
  </r>
  <r>
    <x v="181"/>
    <x v="21"/>
    <x v="6"/>
    <x v="9"/>
    <x v="9"/>
    <x v="6"/>
    <x v="4"/>
    <x v="1"/>
    <x v="3"/>
    <x v="34"/>
    <x v="1"/>
    <x v="1"/>
    <x v="74"/>
  </r>
  <r>
    <x v="182"/>
    <x v="22"/>
    <x v="6"/>
    <x v="9"/>
    <x v="9"/>
    <x v="6"/>
    <x v="4"/>
    <x v="1"/>
    <x v="3"/>
    <x v="34"/>
    <x v="1"/>
    <x v="2"/>
    <x v="76"/>
  </r>
  <r>
    <x v="183"/>
    <x v="23"/>
    <x v="6"/>
    <x v="9"/>
    <x v="9"/>
    <x v="6"/>
    <x v="4"/>
    <x v="1"/>
    <x v="3"/>
    <x v="34"/>
    <x v="2"/>
    <x v="1"/>
    <x v="75"/>
  </r>
  <r>
    <x v="184"/>
    <x v="24"/>
    <x v="6"/>
    <x v="9"/>
    <x v="9"/>
    <x v="6"/>
    <x v="4"/>
    <x v="1"/>
    <x v="3"/>
    <x v="34"/>
    <x v="2"/>
    <x v="2"/>
    <x v="73"/>
  </r>
  <r>
    <x v="185"/>
    <x v="21"/>
    <x v="6"/>
    <x v="9"/>
    <x v="9"/>
    <x v="6"/>
    <x v="4"/>
    <x v="1"/>
    <x v="4"/>
    <x v="35"/>
    <x v="1"/>
    <x v="1"/>
    <x v="78"/>
  </r>
  <r>
    <x v="186"/>
    <x v="22"/>
    <x v="6"/>
    <x v="9"/>
    <x v="9"/>
    <x v="6"/>
    <x v="4"/>
    <x v="1"/>
    <x v="4"/>
    <x v="35"/>
    <x v="1"/>
    <x v="2"/>
    <x v="80"/>
  </r>
  <r>
    <x v="187"/>
    <x v="23"/>
    <x v="6"/>
    <x v="9"/>
    <x v="9"/>
    <x v="6"/>
    <x v="4"/>
    <x v="1"/>
    <x v="4"/>
    <x v="35"/>
    <x v="2"/>
    <x v="1"/>
    <x v="79"/>
  </r>
  <r>
    <x v="188"/>
    <x v="24"/>
    <x v="6"/>
    <x v="9"/>
    <x v="9"/>
    <x v="6"/>
    <x v="4"/>
    <x v="1"/>
    <x v="4"/>
    <x v="35"/>
    <x v="2"/>
    <x v="2"/>
    <x v="77"/>
  </r>
  <r>
    <x v="189"/>
    <x v="21"/>
    <x v="6"/>
    <x v="9"/>
    <x v="9"/>
    <x v="6"/>
    <x v="4"/>
    <x v="1"/>
    <x v="5"/>
    <x v="36"/>
    <x v="1"/>
    <x v="1"/>
    <x v="82"/>
  </r>
  <r>
    <x v="190"/>
    <x v="22"/>
    <x v="6"/>
    <x v="9"/>
    <x v="9"/>
    <x v="6"/>
    <x v="4"/>
    <x v="1"/>
    <x v="5"/>
    <x v="36"/>
    <x v="1"/>
    <x v="2"/>
    <x v="84"/>
  </r>
  <r>
    <x v="191"/>
    <x v="23"/>
    <x v="6"/>
    <x v="9"/>
    <x v="9"/>
    <x v="6"/>
    <x v="4"/>
    <x v="1"/>
    <x v="5"/>
    <x v="36"/>
    <x v="2"/>
    <x v="1"/>
    <x v="83"/>
  </r>
  <r>
    <x v="192"/>
    <x v="24"/>
    <x v="6"/>
    <x v="9"/>
    <x v="9"/>
    <x v="6"/>
    <x v="4"/>
    <x v="1"/>
    <x v="5"/>
    <x v="36"/>
    <x v="2"/>
    <x v="2"/>
    <x v="81"/>
  </r>
  <r>
    <x v="193"/>
    <x v="21"/>
    <x v="6"/>
    <x v="9"/>
    <x v="9"/>
    <x v="6"/>
    <x v="4"/>
    <x v="1"/>
    <x v="6"/>
    <x v="37"/>
    <x v="1"/>
    <x v="1"/>
    <x v="86"/>
  </r>
  <r>
    <x v="194"/>
    <x v="22"/>
    <x v="6"/>
    <x v="9"/>
    <x v="9"/>
    <x v="6"/>
    <x v="4"/>
    <x v="1"/>
    <x v="6"/>
    <x v="37"/>
    <x v="1"/>
    <x v="2"/>
    <x v="88"/>
  </r>
  <r>
    <x v="195"/>
    <x v="23"/>
    <x v="6"/>
    <x v="9"/>
    <x v="9"/>
    <x v="6"/>
    <x v="4"/>
    <x v="1"/>
    <x v="6"/>
    <x v="37"/>
    <x v="2"/>
    <x v="1"/>
    <x v="87"/>
  </r>
  <r>
    <x v="196"/>
    <x v="24"/>
    <x v="6"/>
    <x v="9"/>
    <x v="9"/>
    <x v="6"/>
    <x v="4"/>
    <x v="1"/>
    <x v="6"/>
    <x v="37"/>
    <x v="2"/>
    <x v="2"/>
    <x v="85"/>
  </r>
  <r>
    <x v="197"/>
    <x v="21"/>
    <x v="6"/>
    <x v="9"/>
    <x v="9"/>
    <x v="6"/>
    <x v="4"/>
    <x v="1"/>
    <x v="7"/>
    <x v="38"/>
    <x v="1"/>
    <x v="1"/>
    <x v="64"/>
  </r>
  <r>
    <x v="198"/>
    <x v="22"/>
    <x v="6"/>
    <x v="9"/>
    <x v="9"/>
    <x v="6"/>
    <x v="4"/>
    <x v="1"/>
    <x v="7"/>
    <x v="38"/>
    <x v="1"/>
    <x v="2"/>
    <x v="90"/>
  </r>
  <r>
    <x v="199"/>
    <x v="23"/>
    <x v="6"/>
    <x v="9"/>
    <x v="9"/>
    <x v="6"/>
    <x v="4"/>
    <x v="1"/>
    <x v="7"/>
    <x v="38"/>
    <x v="2"/>
    <x v="1"/>
    <x v="61"/>
  </r>
  <r>
    <x v="200"/>
    <x v="24"/>
    <x v="6"/>
    <x v="9"/>
    <x v="9"/>
    <x v="6"/>
    <x v="4"/>
    <x v="1"/>
    <x v="7"/>
    <x v="38"/>
    <x v="2"/>
    <x v="2"/>
    <x v="89"/>
  </r>
  <r>
    <x v="201"/>
    <x v="25"/>
    <x v="6"/>
    <x v="10"/>
    <x v="10"/>
    <x v="7"/>
    <x v="5"/>
    <x v="1"/>
    <x v="9"/>
    <x v="39"/>
    <x v="1"/>
    <x v="1"/>
    <x v="163"/>
  </r>
  <r>
    <x v="202"/>
    <x v="26"/>
    <x v="6"/>
    <x v="10"/>
    <x v="10"/>
    <x v="7"/>
    <x v="5"/>
    <x v="1"/>
    <x v="9"/>
    <x v="39"/>
    <x v="1"/>
    <x v="2"/>
    <x v="164"/>
  </r>
  <r>
    <x v="203"/>
    <x v="27"/>
    <x v="6"/>
    <x v="10"/>
    <x v="10"/>
    <x v="7"/>
    <x v="5"/>
    <x v="1"/>
    <x v="9"/>
    <x v="39"/>
    <x v="2"/>
    <x v="1"/>
    <x v="165"/>
  </r>
  <r>
    <x v="204"/>
    <x v="28"/>
    <x v="6"/>
    <x v="10"/>
    <x v="10"/>
    <x v="7"/>
    <x v="5"/>
    <x v="1"/>
    <x v="9"/>
    <x v="39"/>
    <x v="2"/>
    <x v="2"/>
    <x v="166"/>
  </r>
  <r>
    <x v="205"/>
    <x v="25"/>
    <x v="6"/>
    <x v="10"/>
    <x v="10"/>
    <x v="7"/>
    <x v="5"/>
    <x v="1"/>
    <x v="10"/>
    <x v="40"/>
    <x v="1"/>
    <x v="1"/>
    <x v="163"/>
  </r>
  <r>
    <x v="206"/>
    <x v="26"/>
    <x v="6"/>
    <x v="10"/>
    <x v="10"/>
    <x v="7"/>
    <x v="5"/>
    <x v="1"/>
    <x v="10"/>
    <x v="40"/>
    <x v="1"/>
    <x v="2"/>
    <x v="164"/>
  </r>
  <r>
    <x v="207"/>
    <x v="27"/>
    <x v="6"/>
    <x v="10"/>
    <x v="10"/>
    <x v="7"/>
    <x v="5"/>
    <x v="1"/>
    <x v="10"/>
    <x v="40"/>
    <x v="2"/>
    <x v="1"/>
    <x v="165"/>
  </r>
  <r>
    <x v="208"/>
    <x v="28"/>
    <x v="6"/>
    <x v="10"/>
    <x v="10"/>
    <x v="7"/>
    <x v="5"/>
    <x v="1"/>
    <x v="10"/>
    <x v="40"/>
    <x v="2"/>
    <x v="2"/>
    <x v="166"/>
  </r>
  <r>
    <x v="209"/>
    <x v="25"/>
    <x v="6"/>
    <x v="10"/>
    <x v="10"/>
    <x v="7"/>
    <x v="5"/>
    <x v="1"/>
    <x v="11"/>
    <x v="41"/>
    <x v="1"/>
    <x v="1"/>
    <x v="163"/>
  </r>
  <r>
    <x v="210"/>
    <x v="26"/>
    <x v="6"/>
    <x v="10"/>
    <x v="10"/>
    <x v="7"/>
    <x v="5"/>
    <x v="1"/>
    <x v="11"/>
    <x v="41"/>
    <x v="1"/>
    <x v="2"/>
    <x v="164"/>
  </r>
  <r>
    <x v="211"/>
    <x v="27"/>
    <x v="6"/>
    <x v="10"/>
    <x v="10"/>
    <x v="7"/>
    <x v="5"/>
    <x v="1"/>
    <x v="11"/>
    <x v="41"/>
    <x v="2"/>
    <x v="1"/>
    <x v="165"/>
  </r>
  <r>
    <x v="212"/>
    <x v="28"/>
    <x v="6"/>
    <x v="10"/>
    <x v="10"/>
    <x v="7"/>
    <x v="5"/>
    <x v="1"/>
    <x v="11"/>
    <x v="41"/>
    <x v="2"/>
    <x v="2"/>
    <x v="166"/>
  </r>
  <r>
    <x v="213"/>
    <x v="25"/>
    <x v="6"/>
    <x v="10"/>
    <x v="10"/>
    <x v="7"/>
    <x v="5"/>
    <x v="1"/>
    <x v="12"/>
    <x v="42"/>
    <x v="1"/>
    <x v="1"/>
    <x v="163"/>
  </r>
  <r>
    <x v="214"/>
    <x v="26"/>
    <x v="6"/>
    <x v="10"/>
    <x v="10"/>
    <x v="7"/>
    <x v="5"/>
    <x v="1"/>
    <x v="12"/>
    <x v="42"/>
    <x v="1"/>
    <x v="2"/>
    <x v="164"/>
  </r>
  <r>
    <x v="215"/>
    <x v="27"/>
    <x v="6"/>
    <x v="10"/>
    <x v="10"/>
    <x v="7"/>
    <x v="5"/>
    <x v="1"/>
    <x v="12"/>
    <x v="42"/>
    <x v="2"/>
    <x v="1"/>
    <x v="165"/>
  </r>
  <r>
    <x v="216"/>
    <x v="28"/>
    <x v="6"/>
    <x v="10"/>
    <x v="10"/>
    <x v="7"/>
    <x v="5"/>
    <x v="1"/>
    <x v="12"/>
    <x v="42"/>
    <x v="2"/>
    <x v="2"/>
    <x v="166"/>
  </r>
  <r>
    <x v="217"/>
    <x v="25"/>
    <x v="6"/>
    <x v="10"/>
    <x v="10"/>
    <x v="7"/>
    <x v="5"/>
    <x v="1"/>
    <x v="8"/>
    <x v="43"/>
    <x v="1"/>
    <x v="1"/>
    <x v="163"/>
  </r>
  <r>
    <x v="218"/>
    <x v="26"/>
    <x v="6"/>
    <x v="10"/>
    <x v="10"/>
    <x v="7"/>
    <x v="5"/>
    <x v="1"/>
    <x v="8"/>
    <x v="43"/>
    <x v="1"/>
    <x v="2"/>
    <x v="164"/>
  </r>
  <r>
    <x v="219"/>
    <x v="27"/>
    <x v="6"/>
    <x v="10"/>
    <x v="10"/>
    <x v="7"/>
    <x v="5"/>
    <x v="1"/>
    <x v="8"/>
    <x v="43"/>
    <x v="2"/>
    <x v="1"/>
    <x v="165"/>
  </r>
  <r>
    <x v="220"/>
    <x v="28"/>
    <x v="6"/>
    <x v="10"/>
    <x v="10"/>
    <x v="7"/>
    <x v="5"/>
    <x v="1"/>
    <x v="8"/>
    <x v="43"/>
    <x v="2"/>
    <x v="2"/>
    <x v="166"/>
  </r>
  <r>
    <x v="221"/>
    <x v="25"/>
    <x v="6"/>
    <x v="10"/>
    <x v="10"/>
    <x v="7"/>
    <x v="5"/>
    <x v="1"/>
    <x v="0"/>
    <x v="44"/>
    <x v="1"/>
    <x v="1"/>
    <x v="163"/>
  </r>
  <r>
    <x v="222"/>
    <x v="26"/>
    <x v="6"/>
    <x v="10"/>
    <x v="10"/>
    <x v="7"/>
    <x v="5"/>
    <x v="1"/>
    <x v="0"/>
    <x v="44"/>
    <x v="1"/>
    <x v="2"/>
    <x v="164"/>
  </r>
  <r>
    <x v="223"/>
    <x v="27"/>
    <x v="6"/>
    <x v="10"/>
    <x v="10"/>
    <x v="7"/>
    <x v="5"/>
    <x v="1"/>
    <x v="0"/>
    <x v="44"/>
    <x v="2"/>
    <x v="1"/>
    <x v="165"/>
  </r>
  <r>
    <x v="224"/>
    <x v="28"/>
    <x v="6"/>
    <x v="10"/>
    <x v="10"/>
    <x v="7"/>
    <x v="5"/>
    <x v="1"/>
    <x v="0"/>
    <x v="44"/>
    <x v="2"/>
    <x v="2"/>
    <x v="166"/>
  </r>
  <r>
    <x v="225"/>
    <x v="25"/>
    <x v="6"/>
    <x v="10"/>
    <x v="10"/>
    <x v="7"/>
    <x v="5"/>
    <x v="1"/>
    <x v="1"/>
    <x v="45"/>
    <x v="1"/>
    <x v="1"/>
    <x v="167"/>
  </r>
  <r>
    <x v="226"/>
    <x v="26"/>
    <x v="6"/>
    <x v="10"/>
    <x v="10"/>
    <x v="7"/>
    <x v="5"/>
    <x v="1"/>
    <x v="1"/>
    <x v="45"/>
    <x v="1"/>
    <x v="2"/>
    <x v="168"/>
  </r>
  <r>
    <x v="227"/>
    <x v="27"/>
    <x v="6"/>
    <x v="10"/>
    <x v="10"/>
    <x v="7"/>
    <x v="5"/>
    <x v="1"/>
    <x v="1"/>
    <x v="45"/>
    <x v="2"/>
    <x v="1"/>
    <x v="169"/>
  </r>
  <r>
    <x v="228"/>
    <x v="28"/>
    <x v="6"/>
    <x v="10"/>
    <x v="10"/>
    <x v="7"/>
    <x v="5"/>
    <x v="1"/>
    <x v="1"/>
    <x v="45"/>
    <x v="2"/>
    <x v="2"/>
    <x v="170"/>
  </r>
  <r>
    <x v="229"/>
    <x v="25"/>
    <x v="6"/>
    <x v="10"/>
    <x v="10"/>
    <x v="7"/>
    <x v="5"/>
    <x v="1"/>
    <x v="2"/>
    <x v="46"/>
    <x v="1"/>
    <x v="1"/>
    <x v="171"/>
  </r>
  <r>
    <x v="230"/>
    <x v="26"/>
    <x v="6"/>
    <x v="10"/>
    <x v="10"/>
    <x v="7"/>
    <x v="5"/>
    <x v="1"/>
    <x v="2"/>
    <x v="46"/>
    <x v="1"/>
    <x v="2"/>
    <x v="172"/>
  </r>
  <r>
    <x v="231"/>
    <x v="27"/>
    <x v="6"/>
    <x v="10"/>
    <x v="10"/>
    <x v="7"/>
    <x v="5"/>
    <x v="1"/>
    <x v="2"/>
    <x v="46"/>
    <x v="2"/>
    <x v="1"/>
    <x v="173"/>
  </r>
  <r>
    <x v="232"/>
    <x v="28"/>
    <x v="6"/>
    <x v="10"/>
    <x v="10"/>
    <x v="7"/>
    <x v="5"/>
    <x v="1"/>
    <x v="2"/>
    <x v="46"/>
    <x v="2"/>
    <x v="2"/>
    <x v="174"/>
  </r>
  <r>
    <x v="233"/>
    <x v="25"/>
    <x v="6"/>
    <x v="10"/>
    <x v="10"/>
    <x v="7"/>
    <x v="5"/>
    <x v="1"/>
    <x v="3"/>
    <x v="47"/>
    <x v="1"/>
    <x v="1"/>
    <x v="175"/>
  </r>
  <r>
    <x v="234"/>
    <x v="26"/>
    <x v="6"/>
    <x v="10"/>
    <x v="10"/>
    <x v="7"/>
    <x v="5"/>
    <x v="1"/>
    <x v="3"/>
    <x v="47"/>
    <x v="1"/>
    <x v="2"/>
    <x v="176"/>
  </r>
  <r>
    <x v="235"/>
    <x v="27"/>
    <x v="6"/>
    <x v="10"/>
    <x v="10"/>
    <x v="7"/>
    <x v="5"/>
    <x v="1"/>
    <x v="3"/>
    <x v="47"/>
    <x v="2"/>
    <x v="1"/>
    <x v="177"/>
  </r>
  <r>
    <x v="236"/>
    <x v="28"/>
    <x v="6"/>
    <x v="10"/>
    <x v="10"/>
    <x v="7"/>
    <x v="5"/>
    <x v="1"/>
    <x v="3"/>
    <x v="47"/>
    <x v="2"/>
    <x v="2"/>
    <x v="178"/>
  </r>
  <r>
    <x v="237"/>
    <x v="25"/>
    <x v="6"/>
    <x v="10"/>
    <x v="10"/>
    <x v="7"/>
    <x v="5"/>
    <x v="1"/>
    <x v="4"/>
    <x v="48"/>
    <x v="1"/>
    <x v="1"/>
    <x v="179"/>
  </r>
  <r>
    <x v="238"/>
    <x v="26"/>
    <x v="6"/>
    <x v="10"/>
    <x v="10"/>
    <x v="7"/>
    <x v="5"/>
    <x v="1"/>
    <x v="4"/>
    <x v="48"/>
    <x v="1"/>
    <x v="2"/>
    <x v="180"/>
  </r>
  <r>
    <x v="239"/>
    <x v="27"/>
    <x v="6"/>
    <x v="10"/>
    <x v="10"/>
    <x v="7"/>
    <x v="5"/>
    <x v="1"/>
    <x v="4"/>
    <x v="48"/>
    <x v="2"/>
    <x v="1"/>
    <x v="181"/>
  </r>
  <r>
    <x v="240"/>
    <x v="28"/>
    <x v="6"/>
    <x v="10"/>
    <x v="10"/>
    <x v="7"/>
    <x v="5"/>
    <x v="1"/>
    <x v="4"/>
    <x v="48"/>
    <x v="2"/>
    <x v="2"/>
    <x v="182"/>
  </r>
  <r>
    <x v="241"/>
    <x v="25"/>
    <x v="6"/>
    <x v="10"/>
    <x v="10"/>
    <x v="7"/>
    <x v="5"/>
    <x v="1"/>
    <x v="5"/>
    <x v="49"/>
    <x v="1"/>
    <x v="1"/>
    <x v="183"/>
  </r>
  <r>
    <x v="242"/>
    <x v="26"/>
    <x v="6"/>
    <x v="10"/>
    <x v="10"/>
    <x v="7"/>
    <x v="5"/>
    <x v="1"/>
    <x v="5"/>
    <x v="49"/>
    <x v="1"/>
    <x v="2"/>
    <x v="184"/>
  </r>
  <r>
    <x v="243"/>
    <x v="27"/>
    <x v="6"/>
    <x v="10"/>
    <x v="10"/>
    <x v="7"/>
    <x v="5"/>
    <x v="1"/>
    <x v="5"/>
    <x v="49"/>
    <x v="2"/>
    <x v="1"/>
    <x v="185"/>
  </r>
  <r>
    <x v="244"/>
    <x v="28"/>
    <x v="6"/>
    <x v="10"/>
    <x v="10"/>
    <x v="7"/>
    <x v="5"/>
    <x v="1"/>
    <x v="5"/>
    <x v="49"/>
    <x v="2"/>
    <x v="2"/>
    <x v="186"/>
  </r>
  <r>
    <x v="245"/>
    <x v="25"/>
    <x v="6"/>
    <x v="10"/>
    <x v="10"/>
    <x v="7"/>
    <x v="5"/>
    <x v="1"/>
    <x v="6"/>
    <x v="50"/>
    <x v="1"/>
    <x v="1"/>
    <x v="187"/>
  </r>
  <r>
    <x v="246"/>
    <x v="26"/>
    <x v="6"/>
    <x v="10"/>
    <x v="10"/>
    <x v="7"/>
    <x v="5"/>
    <x v="1"/>
    <x v="6"/>
    <x v="50"/>
    <x v="1"/>
    <x v="2"/>
    <x v="188"/>
  </r>
  <r>
    <x v="247"/>
    <x v="27"/>
    <x v="6"/>
    <x v="10"/>
    <x v="10"/>
    <x v="7"/>
    <x v="5"/>
    <x v="1"/>
    <x v="6"/>
    <x v="50"/>
    <x v="2"/>
    <x v="1"/>
    <x v="189"/>
  </r>
  <r>
    <x v="248"/>
    <x v="28"/>
    <x v="6"/>
    <x v="10"/>
    <x v="10"/>
    <x v="7"/>
    <x v="5"/>
    <x v="1"/>
    <x v="6"/>
    <x v="50"/>
    <x v="2"/>
    <x v="2"/>
    <x v="190"/>
  </r>
  <r>
    <x v="249"/>
    <x v="25"/>
    <x v="6"/>
    <x v="10"/>
    <x v="10"/>
    <x v="7"/>
    <x v="5"/>
    <x v="1"/>
    <x v="7"/>
    <x v="51"/>
    <x v="1"/>
    <x v="1"/>
    <x v="164"/>
  </r>
  <r>
    <x v="250"/>
    <x v="26"/>
    <x v="6"/>
    <x v="10"/>
    <x v="10"/>
    <x v="7"/>
    <x v="5"/>
    <x v="1"/>
    <x v="7"/>
    <x v="51"/>
    <x v="1"/>
    <x v="2"/>
    <x v="191"/>
  </r>
  <r>
    <x v="251"/>
    <x v="27"/>
    <x v="6"/>
    <x v="10"/>
    <x v="10"/>
    <x v="7"/>
    <x v="5"/>
    <x v="1"/>
    <x v="7"/>
    <x v="51"/>
    <x v="2"/>
    <x v="1"/>
    <x v="166"/>
  </r>
  <r>
    <x v="252"/>
    <x v="28"/>
    <x v="6"/>
    <x v="10"/>
    <x v="10"/>
    <x v="7"/>
    <x v="5"/>
    <x v="1"/>
    <x v="7"/>
    <x v="51"/>
    <x v="2"/>
    <x v="2"/>
    <x v="192"/>
  </r>
  <r>
    <x v="253"/>
    <x v="29"/>
    <x v="4"/>
    <x v="11"/>
    <x v="11"/>
    <x v="4"/>
    <x v="1"/>
    <x v="1"/>
    <x v="0"/>
    <x v="9"/>
    <x v="1"/>
    <x v="2"/>
    <x v="193"/>
  </r>
  <r>
    <x v="254"/>
    <x v="30"/>
    <x v="4"/>
    <x v="11"/>
    <x v="11"/>
    <x v="4"/>
    <x v="1"/>
    <x v="1"/>
    <x v="0"/>
    <x v="9"/>
    <x v="2"/>
    <x v="1"/>
    <x v="194"/>
  </r>
  <r>
    <x v="255"/>
    <x v="31"/>
    <x v="4"/>
    <x v="11"/>
    <x v="11"/>
    <x v="4"/>
    <x v="1"/>
    <x v="1"/>
    <x v="0"/>
    <x v="9"/>
    <x v="2"/>
    <x v="2"/>
    <x v="195"/>
  </r>
  <r>
    <x v="256"/>
    <x v="32"/>
    <x v="4"/>
    <x v="11"/>
    <x v="11"/>
    <x v="4"/>
    <x v="1"/>
    <x v="1"/>
    <x v="0"/>
    <x v="9"/>
    <x v="1"/>
    <x v="1"/>
    <x v="196"/>
  </r>
  <r>
    <x v="257"/>
    <x v="29"/>
    <x v="4"/>
    <x v="11"/>
    <x v="11"/>
    <x v="4"/>
    <x v="1"/>
    <x v="1"/>
    <x v="1"/>
    <x v="10"/>
    <x v="1"/>
    <x v="2"/>
    <x v="197"/>
  </r>
  <r>
    <x v="258"/>
    <x v="30"/>
    <x v="4"/>
    <x v="11"/>
    <x v="11"/>
    <x v="4"/>
    <x v="1"/>
    <x v="1"/>
    <x v="1"/>
    <x v="10"/>
    <x v="2"/>
    <x v="1"/>
    <x v="198"/>
  </r>
  <r>
    <x v="259"/>
    <x v="31"/>
    <x v="4"/>
    <x v="11"/>
    <x v="11"/>
    <x v="4"/>
    <x v="1"/>
    <x v="1"/>
    <x v="1"/>
    <x v="10"/>
    <x v="2"/>
    <x v="2"/>
    <x v="199"/>
  </r>
  <r>
    <x v="260"/>
    <x v="32"/>
    <x v="4"/>
    <x v="11"/>
    <x v="11"/>
    <x v="4"/>
    <x v="1"/>
    <x v="1"/>
    <x v="1"/>
    <x v="10"/>
    <x v="1"/>
    <x v="1"/>
    <x v="200"/>
  </r>
  <r>
    <x v="261"/>
    <x v="29"/>
    <x v="4"/>
    <x v="11"/>
    <x v="11"/>
    <x v="4"/>
    <x v="1"/>
    <x v="1"/>
    <x v="2"/>
    <x v="11"/>
    <x v="1"/>
    <x v="2"/>
    <x v="201"/>
  </r>
  <r>
    <x v="262"/>
    <x v="30"/>
    <x v="4"/>
    <x v="11"/>
    <x v="11"/>
    <x v="4"/>
    <x v="1"/>
    <x v="1"/>
    <x v="2"/>
    <x v="11"/>
    <x v="2"/>
    <x v="1"/>
    <x v="202"/>
  </r>
  <r>
    <x v="263"/>
    <x v="31"/>
    <x v="4"/>
    <x v="11"/>
    <x v="11"/>
    <x v="4"/>
    <x v="1"/>
    <x v="1"/>
    <x v="2"/>
    <x v="11"/>
    <x v="2"/>
    <x v="2"/>
    <x v="203"/>
  </r>
  <r>
    <x v="264"/>
    <x v="32"/>
    <x v="4"/>
    <x v="11"/>
    <x v="11"/>
    <x v="4"/>
    <x v="1"/>
    <x v="1"/>
    <x v="2"/>
    <x v="11"/>
    <x v="1"/>
    <x v="1"/>
    <x v="204"/>
  </r>
  <r>
    <x v="265"/>
    <x v="29"/>
    <x v="4"/>
    <x v="11"/>
    <x v="11"/>
    <x v="4"/>
    <x v="1"/>
    <x v="1"/>
    <x v="3"/>
    <x v="12"/>
    <x v="1"/>
    <x v="2"/>
    <x v="205"/>
  </r>
  <r>
    <x v="266"/>
    <x v="30"/>
    <x v="4"/>
    <x v="11"/>
    <x v="11"/>
    <x v="4"/>
    <x v="1"/>
    <x v="1"/>
    <x v="3"/>
    <x v="12"/>
    <x v="2"/>
    <x v="1"/>
    <x v="206"/>
  </r>
  <r>
    <x v="267"/>
    <x v="31"/>
    <x v="4"/>
    <x v="11"/>
    <x v="11"/>
    <x v="4"/>
    <x v="1"/>
    <x v="1"/>
    <x v="3"/>
    <x v="12"/>
    <x v="2"/>
    <x v="2"/>
    <x v="207"/>
  </r>
  <r>
    <x v="268"/>
    <x v="32"/>
    <x v="4"/>
    <x v="11"/>
    <x v="11"/>
    <x v="4"/>
    <x v="1"/>
    <x v="1"/>
    <x v="3"/>
    <x v="12"/>
    <x v="1"/>
    <x v="1"/>
    <x v="208"/>
  </r>
  <r>
    <x v="269"/>
    <x v="29"/>
    <x v="4"/>
    <x v="11"/>
    <x v="11"/>
    <x v="4"/>
    <x v="1"/>
    <x v="1"/>
    <x v="4"/>
    <x v="13"/>
    <x v="1"/>
    <x v="2"/>
    <x v="209"/>
  </r>
  <r>
    <x v="270"/>
    <x v="30"/>
    <x v="4"/>
    <x v="11"/>
    <x v="11"/>
    <x v="4"/>
    <x v="1"/>
    <x v="1"/>
    <x v="4"/>
    <x v="13"/>
    <x v="2"/>
    <x v="1"/>
    <x v="210"/>
  </r>
  <r>
    <x v="271"/>
    <x v="31"/>
    <x v="4"/>
    <x v="11"/>
    <x v="11"/>
    <x v="4"/>
    <x v="1"/>
    <x v="1"/>
    <x v="4"/>
    <x v="13"/>
    <x v="2"/>
    <x v="2"/>
    <x v="211"/>
  </r>
  <r>
    <x v="272"/>
    <x v="32"/>
    <x v="4"/>
    <x v="11"/>
    <x v="11"/>
    <x v="4"/>
    <x v="1"/>
    <x v="1"/>
    <x v="4"/>
    <x v="13"/>
    <x v="1"/>
    <x v="1"/>
    <x v="212"/>
  </r>
  <r>
    <x v="273"/>
    <x v="29"/>
    <x v="4"/>
    <x v="11"/>
    <x v="11"/>
    <x v="4"/>
    <x v="1"/>
    <x v="1"/>
    <x v="5"/>
    <x v="14"/>
    <x v="1"/>
    <x v="2"/>
    <x v="213"/>
  </r>
  <r>
    <x v="274"/>
    <x v="30"/>
    <x v="4"/>
    <x v="11"/>
    <x v="11"/>
    <x v="4"/>
    <x v="1"/>
    <x v="1"/>
    <x v="5"/>
    <x v="14"/>
    <x v="2"/>
    <x v="1"/>
    <x v="214"/>
  </r>
  <r>
    <x v="275"/>
    <x v="31"/>
    <x v="4"/>
    <x v="11"/>
    <x v="11"/>
    <x v="4"/>
    <x v="1"/>
    <x v="1"/>
    <x v="5"/>
    <x v="14"/>
    <x v="2"/>
    <x v="2"/>
    <x v="215"/>
  </r>
  <r>
    <x v="276"/>
    <x v="32"/>
    <x v="4"/>
    <x v="11"/>
    <x v="11"/>
    <x v="4"/>
    <x v="1"/>
    <x v="1"/>
    <x v="5"/>
    <x v="14"/>
    <x v="1"/>
    <x v="1"/>
    <x v="216"/>
  </r>
  <r>
    <x v="277"/>
    <x v="29"/>
    <x v="4"/>
    <x v="11"/>
    <x v="11"/>
    <x v="4"/>
    <x v="1"/>
    <x v="1"/>
    <x v="6"/>
    <x v="15"/>
    <x v="1"/>
    <x v="2"/>
    <x v="217"/>
  </r>
  <r>
    <x v="278"/>
    <x v="30"/>
    <x v="4"/>
    <x v="11"/>
    <x v="11"/>
    <x v="4"/>
    <x v="1"/>
    <x v="1"/>
    <x v="6"/>
    <x v="15"/>
    <x v="2"/>
    <x v="1"/>
    <x v="218"/>
  </r>
  <r>
    <x v="279"/>
    <x v="31"/>
    <x v="4"/>
    <x v="11"/>
    <x v="11"/>
    <x v="4"/>
    <x v="1"/>
    <x v="1"/>
    <x v="6"/>
    <x v="15"/>
    <x v="2"/>
    <x v="2"/>
    <x v="219"/>
  </r>
  <r>
    <x v="280"/>
    <x v="32"/>
    <x v="4"/>
    <x v="11"/>
    <x v="11"/>
    <x v="4"/>
    <x v="1"/>
    <x v="1"/>
    <x v="6"/>
    <x v="15"/>
    <x v="1"/>
    <x v="1"/>
    <x v="220"/>
  </r>
  <r>
    <x v="281"/>
    <x v="29"/>
    <x v="4"/>
    <x v="11"/>
    <x v="11"/>
    <x v="4"/>
    <x v="1"/>
    <x v="1"/>
    <x v="7"/>
    <x v="16"/>
    <x v="1"/>
    <x v="2"/>
    <x v="221"/>
  </r>
  <r>
    <x v="282"/>
    <x v="30"/>
    <x v="4"/>
    <x v="11"/>
    <x v="11"/>
    <x v="4"/>
    <x v="1"/>
    <x v="1"/>
    <x v="7"/>
    <x v="16"/>
    <x v="2"/>
    <x v="1"/>
    <x v="222"/>
  </r>
  <r>
    <x v="283"/>
    <x v="31"/>
    <x v="4"/>
    <x v="11"/>
    <x v="11"/>
    <x v="4"/>
    <x v="1"/>
    <x v="1"/>
    <x v="7"/>
    <x v="16"/>
    <x v="2"/>
    <x v="2"/>
    <x v="223"/>
  </r>
  <r>
    <x v="284"/>
    <x v="32"/>
    <x v="4"/>
    <x v="11"/>
    <x v="11"/>
    <x v="4"/>
    <x v="1"/>
    <x v="1"/>
    <x v="7"/>
    <x v="16"/>
    <x v="1"/>
    <x v="1"/>
    <x v="224"/>
  </r>
  <r>
    <x v="285"/>
    <x v="33"/>
    <x v="6"/>
    <x v="12"/>
    <x v="12"/>
    <x v="8"/>
    <x v="6"/>
    <x v="1"/>
    <x v="0"/>
    <x v="52"/>
    <x v="2"/>
    <x v="1"/>
    <x v="63"/>
  </r>
  <r>
    <x v="286"/>
    <x v="34"/>
    <x v="6"/>
    <x v="12"/>
    <x v="12"/>
    <x v="8"/>
    <x v="6"/>
    <x v="1"/>
    <x v="0"/>
    <x v="52"/>
    <x v="1"/>
    <x v="2"/>
    <x v="64"/>
  </r>
  <r>
    <x v="287"/>
    <x v="35"/>
    <x v="6"/>
    <x v="12"/>
    <x v="12"/>
    <x v="8"/>
    <x v="6"/>
    <x v="1"/>
    <x v="0"/>
    <x v="52"/>
    <x v="2"/>
    <x v="2"/>
    <x v="61"/>
  </r>
  <r>
    <x v="288"/>
    <x v="36"/>
    <x v="6"/>
    <x v="12"/>
    <x v="12"/>
    <x v="8"/>
    <x v="6"/>
    <x v="1"/>
    <x v="0"/>
    <x v="52"/>
    <x v="1"/>
    <x v="1"/>
    <x v="62"/>
  </r>
  <r>
    <x v="289"/>
    <x v="33"/>
    <x v="6"/>
    <x v="12"/>
    <x v="12"/>
    <x v="8"/>
    <x v="6"/>
    <x v="1"/>
    <x v="1"/>
    <x v="53"/>
    <x v="2"/>
    <x v="1"/>
    <x v="67"/>
  </r>
  <r>
    <x v="290"/>
    <x v="34"/>
    <x v="6"/>
    <x v="12"/>
    <x v="12"/>
    <x v="8"/>
    <x v="6"/>
    <x v="1"/>
    <x v="1"/>
    <x v="53"/>
    <x v="1"/>
    <x v="2"/>
    <x v="68"/>
  </r>
  <r>
    <x v="291"/>
    <x v="35"/>
    <x v="6"/>
    <x v="12"/>
    <x v="12"/>
    <x v="8"/>
    <x v="6"/>
    <x v="1"/>
    <x v="1"/>
    <x v="53"/>
    <x v="2"/>
    <x v="2"/>
    <x v="65"/>
  </r>
  <r>
    <x v="292"/>
    <x v="36"/>
    <x v="6"/>
    <x v="12"/>
    <x v="12"/>
    <x v="8"/>
    <x v="6"/>
    <x v="1"/>
    <x v="1"/>
    <x v="53"/>
    <x v="1"/>
    <x v="1"/>
    <x v="66"/>
  </r>
  <r>
    <x v="293"/>
    <x v="33"/>
    <x v="6"/>
    <x v="12"/>
    <x v="12"/>
    <x v="8"/>
    <x v="6"/>
    <x v="1"/>
    <x v="2"/>
    <x v="54"/>
    <x v="2"/>
    <x v="1"/>
    <x v="71"/>
  </r>
  <r>
    <x v="294"/>
    <x v="34"/>
    <x v="6"/>
    <x v="12"/>
    <x v="12"/>
    <x v="8"/>
    <x v="6"/>
    <x v="1"/>
    <x v="2"/>
    <x v="54"/>
    <x v="1"/>
    <x v="2"/>
    <x v="72"/>
  </r>
  <r>
    <x v="295"/>
    <x v="35"/>
    <x v="6"/>
    <x v="12"/>
    <x v="12"/>
    <x v="8"/>
    <x v="6"/>
    <x v="1"/>
    <x v="2"/>
    <x v="54"/>
    <x v="2"/>
    <x v="2"/>
    <x v="69"/>
  </r>
  <r>
    <x v="296"/>
    <x v="36"/>
    <x v="6"/>
    <x v="12"/>
    <x v="12"/>
    <x v="8"/>
    <x v="6"/>
    <x v="1"/>
    <x v="2"/>
    <x v="54"/>
    <x v="1"/>
    <x v="1"/>
    <x v="70"/>
  </r>
  <r>
    <x v="297"/>
    <x v="33"/>
    <x v="6"/>
    <x v="12"/>
    <x v="12"/>
    <x v="8"/>
    <x v="6"/>
    <x v="1"/>
    <x v="3"/>
    <x v="55"/>
    <x v="2"/>
    <x v="1"/>
    <x v="75"/>
  </r>
  <r>
    <x v="298"/>
    <x v="34"/>
    <x v="6"/>
    <x v="12"/>
    <x v="12"/>
    <x v="8"/>
    <x v="6"/>
    <x v="1"/>
    <x v="3"/>
    <x v="55"/>
    <x v="1"/>
    <x v="2"/>
    <x v="76"/>
  </r>
  <r>
    <x v="299"/>
    <x v="35"/>
    <x v="6"/>
    <x v="12"/>
    <x v="12"/>
    <x v="8"/>
    <x v="6"/>
    <x v="1"/>
    <x v="3"/>
    <x v="55"/>
    <x v="2"/>
    <x v="2"/>
    <x v="73"/>
  </r>
  <r>
    <x v="300"/>
    <x v="36"/>
    <x v="6"/>
    <x v="12"/>
    <x v="12"/>
    <x v="8"/>
    <x v="6"/>
    <x v="1"/>
    <x v="3"/>
    <x v="55"/>
    <x v="1"/>
    <x v="1"/>
    <x v="74"/>
  </r>
  <r>
    <x v="301"/>
    <x v="33"/>
    <x v="6"/>
    <x v="12"/>
    <x v="12"/>
    <x v="8"/>
    <x v="6"/>
    <x v="1"/>
    <x v="4"/>
    <x v="56"/>
    <x v="2"/>
    <x v="1"/>
    <x v="79"/>
  </r>
  <r>
    <x v="302"/>
    <x v="34"/>
    <x v="6"/>
    <x v="12"/>
    <x v="12"/>
    <x v="8"/>
    <x v="6"/>
    <x v="1"/>
    <x v="4"/>
    <x v="56"/>
    <x v="1"/>
    <x v="2"/>
    <x v="80"/>
  </r>
  <r>
    <x v="303"/>
    <x v="35"/>
    <x v="6"/>
    <x v="12"/>
    <x v="12"/>
    <x v="8"/>
    <x v="6"/>
    <x v="1"/>
    <x v="4"/>
    <x v="56"/>
    <x v="2"/>
    <x v="2"/>
    <x v="77"/>
  </r>
  <r>
    <x v="304"/>
    <x v="36"/>
    <x v="6"/>
    <x v="12"/>
    <x v="12"/>
    <x v="8"/>
    <x v="6"/>
    <x v="1"/>
    <x v="4"/>
    <x v="56"/>
    <x v="1"/>
    <x v="1"/>
    <x v="78"/>
  </r>
  <r>
    <x v="305"/>
    <x v="33"/>
    <x v="6"/>
    <x v="12"/>
    <x v="12"/>
    <x v="8"/>
    <x v="6"/>
    <x v="1"/>
    <x v="5"/>
    <x v="57"/>
    <x v="2"/>
    <x v="1"/>
    <x v="83"/>
  </r>
  <r>
    <x v="306"/>
    <x v="34"/>
    <x v="6"/>
    <x v="12"/>
    <x v="12"/>
    <x v="8"/>
    <x v="6"/>
    <x v="1"/>
    <x v="5"/>
    <x v="57"/>
    <x v="1"/>
    <x v="2"/>
    <x v="84"/>
  </r>
  <r>
    <x v="307"/>
    <x v="35"/>
    <x v="6"/>
    <x v="12"/>
    <x v="12"/>
    <x v="8"/>
    <x v="6"/>
    <x v="1"/>
    <x v="5"/>
    <x v="57"/>
    <x v="2"/>
    <x v="2"/>
    <x v="81"/>
  </r>
  <r>
    <x v="308"/>
    <x v="36"/>
    <x v="6"/>
    <x v="12"/>
    <x v="12"/>
    <x v="8"/>
    <x v="6"/>
    <x v="1"/>
    <x v="5"/>
    <x v="57"/>
    <x v="1"/>
    <x v="1"/>
    <x v="82"/>
  </r>
  <r>
    <x v="309"/>
    <x v="33"/>
    <x v="6"/>
    <x v="12"/>
    <x v="12"/>
    <x v="8"/>
    <x v="6"/>
    <x v="1"/>
    <x v="6"/>
    <x v="58"/>
    <x v="2"/>
    <x v="1"/>
    <x v="87"/>
  </r>
  <r>
    <x v="310"/>
    <x v="34"/>
    <x v="6"/>
    <x v="12"/>
    <x v="12"/>
    <x v="8"/>
    <x v="6"/>
    <x v="1"/>
    <x v="6"/>
    <x v="58"/>
    <x v="1"/>
    <x v="2"/>
    <x v="88"/>
  </r>
  <r>
    <x v="311"/>
    <x v="35"/>
    <x v="6"/>
    <x v="12"/>
    <x v="12"/>
    <x v="8"/>
    <x v="6"/>
    <x v="1"/>
    <x v="6"/>
    <x v="58"/>
    <x v="2"/>
    <x v="2"/>
    <x v="85"/>
  </r>
  <r>
    <x v="312"/>
    <x v="36"/>
    <x v="6"/>
    <x v="12"/>
    <x v="12"/>
    <x v="8"/>
    <x v="6"/>
    <x v="1"/>
    <x v="6"/>
    <x v="58"/>
    <x v="1"/>
    <x v="1"/>
    <x v="86"/>
  </r>
  <r>
    <x v="313"/>
    <x v="33"/>
    <x v="6"/>
    <x v="12"/>
    <x v="12"/>
    <x v="8"/>
    <x v="6"/>
    <x v="1"/>
    <x v="7"/>
    <x v="59"/>
    <x v="2"/>
    <x v="1"/>
    <x v="61"/>
  </r>
  <r>
    <x v="314"/>
    <x v="34"/>
    <x v="6"/>
    <x v="12"/>
    <x v="12"/>
    <x v="8"/>
    <x v="6"/>
    <x v="1"/>
    <x v="7"/>
    <x v="59"/>
    <x v="1"/>
    <x v="2"/>
    <x v="90"/>
  </r>
  <r>
    <x v="315"/>
    <x v="35"/>
    <x v="6"/>
    <x v="12"/>
    <x v="12"/>
    <x v="8"/>
    <x v="6"/>
    <x v="1"/>
    <x v="7"/>
    <x v="59"/>
    <x v="2"/>
    <x v="2"/>
    <x v="89"/>
  </r>
  <r>
    <x v="316"/>
    <x v="36"/>
    <x v="6"/>
    <x v="12"/>
    <x v="12"/>
    <x v="8"/>
    <x v="6"/>
    <x v="1"/>
    <x v="7"/>
    <x v="59"/>
    <x v="1"/>
    <x v="1"/>
    <x v="64"/>
  </r>
  <r>
    <x v="317"/>
    <x v="37"/>
    <x v="4"/>
    <x v="13"/>
    <x v="13"/>
    <x v="9"/>
    <x v="1"/>
    <x v="1"/>
    <x v="0"/>
    <x v="60"/>
    <x v="1"/>
    <x v="1"/>
    <x v="225"/>
  </r>
  <r>
    <x v="318"/>
    <x v="38"/>
    <x v="4"/>
    <x v="13"/>
    <x v="13"/>
    <x v="9"/>
    <x v="1"/>
    <x v="1"/>
    <x v="0"/>
    <x v="60"/>
    <x v="1"/>
    <x v="2"/>
    <x v="226"/>
  </r>
  <r>
    <x v="319"/>
    <x v="39"/>
    <x v="4"/>
    <x v="13"/>
    <x v="13"/>
    <x v="9"/>
    <x v="1"/>
    <x v="1"/>
    <x v="0"/>
    <x v="60"/>
    <x v="2"/>
    <x v="1"/>
    <x v="227"/>
  </r>
  <r>
    <x v="320"/>
    <x v="40"/>
    <x v="4"/>
    <x v="13"/>
    <x v="13"/>
    <x v="9"/>
    <x v="1"/>
    <x v="1"/>
    <x v="0"/>
    <x v="60"/>
    <x v="2"/>
    <x v="2"/>
    <x v="228"/>
  </r>
  <r>
    <x v="321"/>
    <x v="41"/>
    <x v="4"/>
    <x v="13"/>
    <x v="13"/>
    <x v="9"/>
    <x v="1"/>
    <x v="1"/>
    <x v="0"/>
    <x v="60"/>
    <x v="3"/>
    <x v="2"/>
    <x v="227"/>
  </r>
  <r>
    <x v="322"/>
    <x v="42"/>
    <x v="4"/>
    <x v="13"/>
    <x v="13"/>
    <x v="9"/>
    <x v="1"/>
    <x v="1"/>
    <x v="0"/>
    <x v="60"/>
    <x v="4"/>
    <x v="1"/>
    <x v="229"/>
  </r>
  <r>
    <x v="323"/>
    <x v="43"/>
    <x v="4"/>
    <x v="13"/>
    <x v="13"/>
    <x v="9"/>
    <x v="1"/>
    <x v="1"/>
    <x v="0"/>
    <x v="60"/>
    <x v="4"/>
    <x v="2"/>
    <x v="230"/>
  </r>
  <r>
    <x v="324"/>
    <x v="44"/>
    <x v="4"/>
    <x v="13"/>
    <x v="13"/>
    <x v="9"/>
    <x v="1"/>
    <x v="1"/>
    <x v="0"/>
    <x v="60"/>
    <x v="5"/>
    <x v="1"/>
    <x v="231"/>
  </r>
  <r>
    <x v="325"/>
    <x v="45"/>
    <x v="4"/>
    <x v="13"/>
    <x v="13"/>
    <x v="9"/>
    <x v="1"/>
    <x v="1"/>
    <x v="0"/>
    <x v="60"/>
    <x v="5"/>
    <x v="2"/>
    <x v="229"/>
  </r>
  <r>
    <x v="326"/>
    <x v="46"/>
    <x v="4"/>
    <x v="13"/>
    <x v="13"/>
    <x v="9"/>
    <x v="1"/>
    <x v="1"/>
    <x v="0"/>
    <x v="60"/>
    <x v="3"/>
    <x v="1"/>
    <x v="232"/>
  </r>
  <r>
    <x v="327"/>
    <x v="37"/>
    <x v="4"/>
    <x v="13"/>
    <x v="13"/>
    <x v="9"/>
    <x v="1"/>
    <x v="1"/>
    <x v="1"/>
    <x v="61"/>
    <x v="1"/>
    <x v="1"/>
    <x v="233"/>
  </r>
  <r>
    <x v="328"/>
    <x v="38"/>
    <x v="4"/>
    <x v="13"/>
    <x v="13"/>
    <x v="9"/>
    <x v="1"/>
    <x v="1"/>
    <x v="1"/>
    <x v="61"/>
    <x v="1"/>
    <x v="2"/>
    <x v="234"/>
  </r>
  <r>
    <x v="329"/>
    <x v="39"/>
    <x v="4"/>
    <x v="13"/>
    <x v="13"/>
    <x v="9"/>
    <x v="1"/>
    <x v="1"/>
    <x v="1"/>
    <x v="61"/>
    <x v="2"/>
    <x v="1"/>
    <x v="235"/>
  </r>
  <r>
    <x v="330"/>
    <x v="40"/>
    <x v="4"/>
    <x v="13"/>
    <x v="13"/>
    <x v="9"/>
    <x v="1"/>
    <x v="1"/>
    <x v="1"/>
    <x v="61"/>
    <x v="2"/>
    <x v="2"/>
    <x v="236"/>
  </r>
  <r>
    <x v="331"/>
    <x v="41"/>
    <x v="4"/>
    <x v="13"/>
    <x v="13"/>
    <x v="9"/>
    <x v="1"/>
    <x v="1"/>
    <x v="1"/>
    <x v="61"/>
    <x v="3"/>
    <x v="2"/>
    <x v="235"/>
  </r>
  <r>
    <x v="332"/>
    <x v="42"/>
    <x v="4"/>
    <x v="13"/>
    <x v="13"/>
    <x v="9"/>
    <x v="1"/>
    <x v="1"/>
    <x v="1"/>
    <x v="61"/>
    <x v="4"/>
    <x v="1"/>
    <x v="237"/>
  </r>
  <r>
    <x v="333"/>
    <x v="43"/>
    <x v="4"/>
    <x v="13"/>
    <x v="13"/>
    <x v="9"/>
    <x v="1"/>
    <x v="1"/>
    <x v="1"/>
    <x v="61"/>
    <x v="4"/>
    <x v="2"/>
    <x v="238"/>
  </r>
  <r>
    <x v="334"/>
    <x v="44"/>
    <x v="4"/>
    <x v="13"/>
    <x v="13"/>
    <x v="9"/>
    <x v="1"/>
    <x v="1"/>
    <x v="1"/>
    <x v="61"/>
    <x v="5"/>
    <x v="1"/>
    <x v="239"/>
  </r>
  <r>
    <x v="335"/>
    <x v="45"/>
    <x v="4"/>
    <x v="13"/>
    <x v="13"/>
    <x v="9"/>
    <x v="1"/>
    <x v="1"/>
    <x v="1"/>
    <x v="61"/>
    <x v="5"/>
    <x v="2"/>
    <x v="237"/>
  </r>
  <r>
    <x v="336"/>
    <x v="46"/>
    <x v="4"/>
    <x v="13"/>
    <x v="13"/>
    <x v="9"/>
    <x v="1"/>
    <x v="1"/>
    <x v="1"/>
    <x v="61"/>
    <x v="3"/>
    <x v="1"/>
    <x v="240"/>
  </r>
  <r>
    <x v="337"/>
    <x v="37"/>
    <x v="4"/>
    <x v="13"/>
    <x v="13"/>
    <x v="9"/>
    <x v="1"/>
    <x v="1"/>
    <x v="2"/>
    <x v="62"/>
    <x v="1"/>
    <x v="1"/>
    <x v="241"/>
  </r>
  <r>
    <x v="338"/>
    <x v="38"/>
    <x v="4"/>
    <x v="13"/>
    <x v="13"/>
    <x v="9"/>
    <x v="1"/>
    <x v="1"/>
    <x v="2"/>
    <x v="62"/>
    <x v="1"/>
    <x v="2"/>
    <x v="242"/>
  </r>
  <r>
    <x v="339"/>
    <x v="39"/>
    <x v="4"/>
    <x v="13"/>
    <x v="13"/>
    <x v="9"/>
    <x v="1"/>
    <x v="1"/>
    <x v="2"/>
    <x v="62"/>
    <x v="2"/>
    <x v="1"/>
    <x v="243"/>
  </r>
  <r>
    <x v="340"/>
    <x v="40"/>
    <x v="4"/>
    <x v="13"/>
    <x v="13"/>
    <x v="9"/>
    <x v="1"/>
    <x v="1"/>
    <x v="2"/>
    <x v="62"/>
    <x v="2"/>
    <x v="2"/>
    <x v="244"/>
  </r>
  <r>
    <x v="341"/>
    <x v="41"/>
    <x v="4"/>
    <x v="13"/>
    <x v="13"/>
    <x v="9"/>
    <x v="1"/>
    <x v="1"/>
    <x v="2"/>
    <x v="62"/>
    <x v="3"/>
    <x v="2"/>
    <x v="243"/>
  </r>
  <r>
    <x v="342"/>
    <x v="42"/>
    <x v="4"/>
    <x v="13"/>
    <x v="13"/>
    <x v="9"/>
    <x v="1"/>
    <x v="1"/>
    <x v="2"/>
    <x v="62"/>
    <x v="4"/>
    <x v="1"/>
    <x v="245"/>
  </r>
  <r>
    <x v="343"/>
    <x v="43"/>
    <x v="4"/>
    <x v="13"/>
    <x v="13"/>
    <x v="9"/>
    <x v="1"/>
    <x v="1"/>
    <x v="2"/>
    <x v="62"/>
    <x v="4"/>
    <x v="2"/>
    <x v="246"/>
  </r>
  <r>
    <x v="344"/>
    <x v="44"/>
    <x v="4"/>
    <x v="13"/>
    <x v="13"/>
    <x v="9"/>
    <x v="1"/>
    <x v="1"/>
    <x v="2"/>
    <x v="62"/>
    <x v="5"/>
    <x v="1"/>
    <x v="247"/>
  </r>
  <r>
    <x v="345"/>
    <x v="45"/>
    <x v="4"/>
    <x v="13"/>
    <x v="13"/>
    <x v="9"/>
    <x v="1"/>
    <x v="1"/>
    <x v="2"/>
    <x v="62"/>
    <x v="5"/>
    <x v="2"/>
    <x v="245"/>
  </r>
  <r>
    <x v="346"/>
    <x v="46"/>
    <x v="4"/>
    <x v="13"/>
    <x v="13"/>
    <x v="9"/>
    <x v="1"/>
    <x v="1"/>
    <x v="2"/>
    <x v="62"/>
    <x v="3"/>
    <x v="1"/>
    <x v="248"/>
  </r>
  <r>
    <x v="347"/>
    <x v="37"/>
    <x v="4"/>
    <x v="13"/>
    <x v="13"/>
    <x v="9"/>
    <x v="1"/>
    <x v="1"/>
    <x v="3"/>
    <x v="63"/>
    <x v="1"/>
    <x v="1"/>
    <x v="249"/>
  </r>
  <r>
    <x v="348"/>
    <x v="38"/>
    <x v="4"/>
    <x v="13"/>
    <x v="13"/>
    <x v="9"/>
    <x v="1"/>
    <x v="1"/>
    <x v="3"/>
    <x v="63"/>
    <x v="1"/>
    <x v="2"/>
    <x v="250"/>
  </r>
  <r>
    <x v="349"/>
    <x v="39"/>
    <x v="4"/>
    <x v="13"/>
    <x v="13"/>
    <x v="9"/>
    <x v="1"/>
    <x v="1"/>
    <x v="3"/>
    <x v="63"/>
    <x v="2"/>
    <x v="1"/>
    <x v="251"/>
  </r>
  <r>
    <x v="350"/>
    <x v="40"/>
    <x v="4"/>
    <x v="13"/>
    <x v="13"/>
    <x v="9"/>
    <x v="1"/>
    <x v="1"/>
    <x v="3"/>
    <x v="63"/>
    <x v="2"/>
    <x v="2"/>
    <x v="252"/>
  </r>
  <r>
    <x v="351"/>
    <x v="41"/>
    <x v="4"/>
    <x v="13"/>
    <x v="13"/>
    <x v="9"/>
    <x v="1"/>
    <x v="1"/>
    <x v="3"/>
    <x v="63"/>
    <x v="3"/>
    <x v="2"/>
    <x v="251"/>
  </r>
  <r>
    <x v="352"/>
    <x v="42"/>
    <x v="4"/>
    <x v="13"/>
    <x v="13"/>
    <x v="9"/>
    <x v="1"/>
    <x v="1"/>
    <x v="3"/>
    <x v="63"/>
    <x v="4"/>
    <x v="1"/>
    <x v="253"/>
  </r>
  <r>
    <x v="353"/>
    <x v="43"/>
    <x v="4"/>
    <x v="13"/>
    <x v="13"/>
    <x v="9"/>
    <x v="1"/>
    <x v="1"/>
    <x v="3"/>
    <x v="63"/>
    <x v="4"/>
    <x v="2"/>
    <x v="254"/>
  </r>
  <r>
    <x v="354"/>
    <x v="44"/>
    <x v="4"/>
    <x v="13"/>
    <x v="13"/>
    <x v="9"/>
    <x v="1"/>
    <x v="1"/>
    <x v="3"/>
    <x v="63"/>
    <x v="5"/>
    <x v="1"/>
    <x v="255"/>
  </r>
  <r>
    <x v="355"/>
    <x v="45"/>
    <x v="4"/>
    <x v="13"/>
    <x v="13"/>
    <x v="9"/>
    <x v="1"/>
    <x v="1"/>
    <x v="3"/>
    <x v="63"/>
    <x v="5"/>
    <x v="2"/>
    <x v="253"/>
  </r>
  <r>
    <x v="356"/>
    <x v="46"/>
    <x v="4"/>
    <x v="13"/>
    <x v="13"/>
    <x v="9"/>
    <x v="1"/>
    <x v="1"/>
    <x v="3"/>
    <x v="63"/>
    <x v="3"/>
    <x v="1"/>
    <x v="256"/>
  </r>
  <r>
    <x v="357"/>
    <x v="37"/>
    <x v="4"/>
    <x v="13"/>
    <x v="13"/>
    <x v="9"/>
    <x v="1"/>
    <x v="1"/>
    <x v="4"/>
    <x v="64"/>
    <x v="1"/>
    <x v="1"/>
    <x v="257"/>
  </r>
  <r>
    <x v="358"/>
    <x v="38"/>
    <x v="4"/>
    <x v="13"/>
    <x v="13"/>
    <x v="9"/>
    <x v="1"/>
    <x v="1"/>
    <x v="4"/>
    <x v="64"/>
    <x v="1"/>
    <x v="2"/>
    <x v="258"/>
  </r>
  <r>
    <x v="359"/>
    <x v="39"/>
    <x v="4"/>
    <x v="13"/>
    <x v="13"/>
    <x v="9"/>
    <x v="1"/>
    <x v="1"/>
    <x v="4"/>
    <x v="64"/>
    <x v="2"/>
    <x v="1"/>
    <x v="259"/>
  </r>
  <r>
    <x v="360"/>
    <x v="40"/>
    <x v="4"/>
    <x v="13"/>
    <x v="13"/>
    <x v="9"/>
    <x v="1"/>
    <x v="1"/>
    <x v="4"/>
    <x v="64"/>
    <x v="2"/>
    <x v="2"/>
    <x v="260"/>
  </r>
  <r>
    <x v="361"/>
    <x v="41"/>
    <x v="4"/>
    <x v="13"/>
    <x v="13"/>
    <x v="9"/>
    <x v="1"/>
    <x v="1"/>
    <x v="4"/>
    <x v="64"/>
    <x v="3"/>
    <x v="2"/>
    <x v="259"/>
  </r>
  <r>
    <x v="362"/>
    <x v="42"/>
    <x v="4"/>
    <x v="13"/>
    <x v="13"/>
    <x v="9"/>
    <x v="1"/>
    <x v="1"/>
    <x v="4"/>
    <x v="64"/>
    <x v="4"/>
    <x v="1"/>
    <x v="261"/>
  </r>
  <r>
    <x v="363"/>
    <x v="43"/>
    <x v="4"/>
    <x v="13"/>
    <x v="13"/>
    <x v="9"/>
    <x v="1"/>
    <x v="1"/>
    <x v="4"/>
    <x v="64"/>
    <x v="4"/>
    <x v="2"/>
    <x v="262"/>
  </r>
  <r>
    <x v="364"/>
    <x v="44"/>
    <x v="4"/>
    <x v="13"/>
    <x v="13"/>
    <x v="9"/>
    <x v="1"/>
    <x v="1"/>
    <x v="4"/>
    <x v="64"/>
    <x v="5"/>
    <x v="1"/>
    <x v="263"/>
  </r>
  <r>
    <x v="365"/>
    <x v="45"/>
    <x v="4"/>
    <x v="13"/>
    <x v="13"/>
    <x v="9"/>
    <x v="1"/>
    <x v="1"/>
    <x v="4"/>
    <x v="64"/>
    <x v="5"/>
    <x v="2"/>
    <x v="261"/>
  </r>
  <r>
    <x v="366"/>
    <x v="46"/>
    <x v="4"/>
    <x v="13"/>
    <x v="13"/>
    <x v="9"/>
    <x v="1"/>
    <x v="1"/>
    <x v="4"/>
    <x v="64"/>
    <x v="3"/>
    <x v="1"/>
    <x v="264"/>
  </r>
  <r>
    <x v="367"/>
    <x v="37"/>
    <x v="4"/>
    <x v="13"/>
    <x v="13"/>
    <x v="9"/>
    <x v="1"/>
    <x v="1"/>
    <x v="5"/>
    <x v="65"/>
    <x v="1"/>
    <x v="1"/>
    <x v="265"/>
  </r>
  <r>
    <x v="368"/>
    <x v="38"/>
    <x v="4"/>
    <x v="13"/>
    <x v="13"/>
    <x v="9"/>
    <x v="1"/>
    <x v="1"/>
    <x v="5"/>
    <x v="65"/>
    <x v="1"/>
    <x v="2"/>
    <x v="266"/>
  </r>
  <r>
    <x v="369"/>
    <x v="39"/>
    <x v="4"/>
    <x v="13"/>
    <x v="13"/>
    <x v="9"/>
    <x v="1"/>
    <x v="1"/>
    <x v="5"/>
    <x v="65"/>
    <x v="2"/>
    <x v="1"/>
    <x v="267"/>
  </r>
  <r>
    <x v="370"/>
    <x v="40"/>
    <x v="4"/>
    <x v="13"/>
    <x v="13"/>
    <x v="9"/>
    <x v="1"/>
    <x v="1"/>
    <x v="5"/>
    <x v="65"/>
    <x v="2"/>
    <x v="2"/>
    <x v="268"/>
  </r>
  <r>
    <x v="371"/>
    <x v="41"/>
    <x v="4"/>
    <x v="13"/>
    <x v="13"/>
    <x v="9"/>
    <x v="1"/>
    <x v="1"/>
    <x v="5"/>
    <x v="65"/>
    <x v="3"/>
    <x v="2"/>
    <x v="267"/>
  </r>
  <r>
    <x v="372"/>
    <x v="42"/>
    <x v="4"/>
    <x v="13"/>
    <x v="13"/>
    <x v="9"/>
    <x v="1"/>
    <x v="1"/>
    <x v="5"/>
    <x v="65"/>
    <x v="4"/>
    <x v="1"/>
    <x v="269"/>
  </r>
  <r>
    <x v="373"/>
    <x v="43"/>
    <x v="4"/>
    <x v="13"/>
    <x v="13"/>
    <x v="9"/>
    <x v="1"/>
    <x v="1"/>
    <x v="5"/>
    <x v="65"/>
    <x v="4"/>
    <x v="2"/>
    <x v="270"/>
  </r>
  <r>
    <x v="374"/>
    <x v="44"/>
    <x v="4"/>
    <x v="13"/>
    <x v="13"/>
    <x v="9"/>
    <x v="1"/>
    <x v="1"/>
    <x v="5"/>
    <x v="65"/>
    <x v="5"/>
    <x v="1"/>
    <x v="271"/>
  </r>
  <r>
    <x v="375"/>
    <x v="45"/>
    <x v="4"/>
    <x v="13"/>
    <x v="13"/>
    <x v="9"/>
    <x v="1"/>
    <x v="1"/>
    <x v="5"/>
    <x v="65"/>
    <x v="5"/>
    <x v="2"/>
    <x v="269"/>
  </r>
  <r>
    <x v="376"/>
    <x v="46"/>
    <x v="4"/>
    <x v="13"/>
    <x v="13"/>
    <x v="9"/>
    <x v="1"/>
    <x v="1"/>
    <x v="5"/>
    <x v="65"/>
    <x v="3"/>
    <x v="1"/>
    <x v="272"/>
  </r>
  <r>
    <x v="377"/>
    <x v="37"/>
    <x v="4"/>
    <x v="13"/>
    <x v="13"/>
    <x v="9"/>
    <x v="1"/>
    <x v="1"/>
    <x v="6"/>
    <x v="66"/>
    <x v="1"/>
    <x v="1"/>
    <x v="273"/>
  </r>
  <r>
    <x v="378"/>
    <x v="38"/>
    <x v="4"/>
    <x v="13"/>
    <x v="13"/>
    <x v="9"/>
    <x v="1"/>
    <x v="1"/>
    <x v="6"/>
    <x v="66"/>
    <x v="1"/>
    <x v="2"/>
    <x v="274"/>
  </r>
  <r>
    <x v="379"/>
    <x v="39"/>
    <x v="4"/>
    <x v="13"/>
    <x v="13"/>
    <x v="9"/>
    <x v="1"/>
    <x v="1"/>
    <x v="6"/>
    <x v="66"/>
    <x v="2"/>
    <x v="1"/>
    <x v="275"/>
  </r>
  <r>
    <x v="380"/>
    <x v="40"/>
    <x v="4"/>
    <x v="13"/>
    <x v="13"/>
    <x v="9"/>
    <x v="1"/>
    <x v="1"/>
    <x v="6"/>
    <x v="66"/>
    <x v="2"/>
    <x v="2"/>
    <x v="276"/>
  </r>
  <r>
    <x v="381"/>
    <x v="41"/>
    <x v="4"/>
    <x v="13"/>
    <x v="13"/>
    <x v="9"/>
    <x v="1"/>
    <x v="1"/>
    <x v="6"/>
    <x v="66"/>
    <x v="3"/>
    <x v="2"/>
    <x v="275"/>
  </r>
  <r>
    <x v="382"/>
    <x v="42"/>
    <x v="4"/>
    <x v="13"/>
    <x v="13"/>
    <x v="9"/>
    <x v="1"/>
    <x v="1"/>
    <x v="6"/>
    <x v="66"/>
    <x v="4"/>
    <x v="1"/>
    <x v="277"/>
  </r>
  <r>
    <x v="383"/>
    <x v="43"/>
    <x v="4"/>
    <x v="13"/>
    <x v="13"/>
    <x v="9"/>
    <x v="1"/>
    <x v="1"/>
    <x v="6"/>
    <x v="66"/>
    <x v="4"/>
    <x v="2"/>
    <x v="278"/>
  </r>
  <r>
    <x v="384"/>
    <x v="44"/>
    <x v="4"/>
    <x v="13"/>
    <x v="13"/>
    <x v="9"/>
    <x v="1"/>
    <x v="1"/>
    <x v="6"/>
    <x v="66"/>
    <x v="5"/>
    <x v="1"/>
    <x v="279"/>
  </r>
  <r>
    <x v="385"/>
    <x v="45"/>
    <x v="4"/>
    <x v="13"/>
    <x v="13"/>
    <x v="9"/>
    <x v="1"/>
    <x v="1"/>
    <x v="6"/>
    <x v="66"/>
    <x v="5"/>
    <x v="2"/>
    <x v="277"/>
  </r>
  <r>
    <x v="386"/>
    <x v="46"/>
    <x v="4"/>
    <x v="13"/>
    <x v="13"/>
    <x v="9"/>
    <x v="1"/>
    <x v="1"/>
    <x v="6"/>
    <x v="66"/>
    <x v="3"/>
    <x v="1"/>
    <x v="280"/>
  </r>
  <r>
    <x v="387"/>
    <x v="37"/>
    <x v="4"/>
    <x v="13"/>
    <x v="13"/>
    <x v="9"/>
    <x v="1"/>
    <x v="1"/>
    <x v="7"/>
    <x v="67"/>
    <x v="1"/>
    <x v="1"/>
    <x v="281"/>
  </r>
  <r>
    <x v="388"/>
    <x v="38"/>
    <x v="4"/>
    <x v="13"/>
    <x v="13"/>
    <x v="9"/>
    <x v="1"/>
    <x v="1"/>
    <x v="7"/>
    <x v="67"/>
    <x v="1"/>
    <x v="2"/>
    <x v="282"/>
  </r>
  <r>
    <x v="389"/>
    <x v="39"/>
    <x v="4"/>
    <x v="13"/>
    <x v="13"/>
    <x v="9"/>
    <x v="1"/>
    <x v="1"/>
    <x v="7"/>
    <x v="67"/>
    <x v="2"/>
    <x v="1"/>
    <x v="283"/>
  </r>
  <r>
    <x v="390"/>
    <x v="40"/>
    <x v="4"/>
    <x v="13"/>
    <x v="13"/>
    <x v="9"/>
    <x v="1"/>
    <x v="1"/>
    <x v="7"/>
    <x v="67"/>
    <x v="2"/>
    <x v="2"/>
    <x v="284"/>
  </r>
  <r>
    <x v="391"/>
    <x v="41"/>
    <x v="4"/>
    <x v="13"/>
    <x v="13"/>
    <x v="9"/>
    <x v="1"/>
    <x v="1"/>
    <x v="7"/>
    <x v="67"/>
    <x v="3"/>
    <x v="2"/>
    <x v="283"/>
  </r>
  <r>
    <x v="392"/>
    <x v="42"/>
    <x v="4"/>
    <x v="13"/>
    <x v="13"/>
    <x v="9"/>
    <x v="1"/>
    <x v="1"/>
    <x v="7"/>
    <x v="67"/>
    <x v="4"/>
    <x v="1"/>
    <x v="285"/>
  </r>
  <r>
    <x v="393"/>
    <x v="43"/>
    <x v="4"/>
    <x v="13"/>
    <x v="13"/>
    <x v="9"/>
    <x v="1"/>
    <x v="1"/>
    <x v="7"/>
    <x v="67"/>
    <x v="4"/>
    <x v="2"/>
    <x v="286"/>
  </r>
  <r>
    <x v="394"/>
    <x v="44"/>
    <x v="4"/>
    <x v="13"/>
    <x v="13"/>
    <x v="9"/>
    <x v="1"/>
    <x v="1"/>
    <x v="7"/>
    <x v="67"/>
    <x v="5"/>
    <x v="1"/>
    <x v="287"/>
  </r>
  <r>
    <x v="395"/>
    <x v="45"/>
    <x v="4"/>
    <x v="13"/>
    <x v="13"/>
    <x v="9"/>
    <x v="1"/>
    <x v="1"/>
    <x v="7"/>
    <x v="67"/>
    <x v="5"/>
    <x v="2"/>
    <x v="285"/>
  </r>
  <r>
    <x v="396"/>
    <x v="46"/>
    <x v="4"/>
    <x v="13"/>
    <x v="13"/>
    <x v="9"/>
    <x v="1"/>
    <x v="1"/>
    <x v="7"/>
    <x v="67"/>
    <x v="3"/>
    <x v="1"/>
    <x v="288"/>
  </r>
  <r>
    <x v="397"/>
    <x v="47"/>
    <x v="4"/>
    <x v="14"/>
    <x v="14"/>
    <x v="10"/>
    <x v="1"/>
    <x v="1"/>
    <x v="0"/>
    <x v="68"/>
    <x v="1"/>
    <x v="2"/>
    <x v="289"/>
  </r>
  <r>
    <x v="398"/>
    <x v="48"/>
    <x v="4"/>
    <x v="14"/>
    <x v="14"/>
    <x v="10"/>
    <x v="1"/>
    <x v="1"/>
    <x v="0"/>
    <x v="68"/>
    <x v="2"/>
    <x v="1"/>
    <x v="290"/>
  </r>
  <r>
    <x v="399"/>
    <x v="49"/>
    <x v="4"/>
    <x v="14"/>
    <x v="14"/>
    <x v="10"/>
    <x v="1"/>
    <x v="1"/>
    <x v="0"/>
    <x v="68"/>
    <x v="2"/>
    <x v="2"/>
    <x v="291"/>
  </r>
  <r>
    <x v="400"/>
    <x v="50"/>
    <x v="4"/>
    <x v="14"/>
    <x v="14"/>
    <x v="10"/>
    <x v="1"/>
    <x v="1"/>
    <x v="0"/>
    <x v="68"/>
    <x v="1"/>
    <x v="1"/>
    <x v="292"/>
  </r>
  <r>
    <x v="401"/>
    <x v="47"/>
    <x v="4"/>
    <x v="14"/>
    <x v="14"/>
    <x v="10"/>
    <x v="1"/>
    <x v="1"/>
    <x v="1"/>
    <x v="69"/>
    <x v="1"/>
    <x v="2"/>
    <x v="293"/>
  </r>
  <r>
    <x v="402"/>
    <x v="48"/>
    <x v="4"/>
    <x v="14"/>
    <x v="14"/>
    <x v="10"/>
    <x v="1"/>
    <x v="1"/>
    <x v="1"/>
    <x v="69"/>
    <x v="2"/>
    <x v="1"/>
    <x v="294"/>
  </r>
  <r>
    <x v="403"/>
    <x v="49"/>
    <x v="4"/>
    <x v="14"/>
    <x v="14"/>
    <x v="10"/>
    <x v="1"/>
    <x v="1"/>
    <x v="1"/>
    <x v="69"/>
    <x v="2"/>
    <x v="2"/>
    <x v="295"/>
  </r>
  <r>
    <x v="404"/>
    <x v="50"/>
    <x v="4"/>
    <x v="14"/>
    <x v="14"/>
    <x v="10"/>
    <x v="1"/>
    <x v="1"/>
    <x v="1"/>
    <x v="69"/>
    <x v="1"/>
    <x v="1"/>
    <x v="296"/>
  </r>
  <r>
    <x v="405"/>
    <x v="47"/>
    <x v="4"/>
    <x v="14"/>
    <x v="14"/>
    <x v="10"/>
    <x v="1"/>
    <x v="1"/>
    <x v="2"/>
    <x v="70"/>
    <x v="1"/>
    <x v="2"/>
    <x v="297"/>
  </r>
  <r>
    <x v="406"/>
    <x v="48"/>
    <x v="4"/>
    <x v="14"/>
    <x v="14"/>
    <x v="10"/>
    <x v="1"/>
    <x v="1"/>
    <x v="2"/>
    <x v="70"/>
    <x v="2"/>
    <x v="1"/>
    <x v="298"/>
  </r>
  <r>
    <x v="407"/>
    <x v="49"/>
    <x v="4"/>
    <x v="14"/>
    <x v="14"/>
    <x v="10"/>
    <x v="1"/>
    <x v="1"/>
    <x v="2"/>
    <x v="70"/>
    <x v="2"/>
    <x v="2"/>
    <x v="299"/>
  </r>
  <r>
    <x v="408"/>
    <x v="50"/>
    <x v="4"/>
    <x v="14"/>
    <x v="14"/>
    <x v="10"/>
    <x v="1"/>
    <x v="1"/>
    <x v="2"/>
    <x v="70"/>
    <x v="1"/>
    <x v="1"/>
    <x v="300"/>
  </r>
  <r>
    <x v="409"/>
    <x v="47"/>
    <x v="4"/>
    <x v="14"/>
    <x v="14"/>
    <x v="10"/>
    <x v="1"/>
    <x v="1"/>
    <x v="3"/>
    <x v="71"/>
    <x v="1"/>
    <x v="2"/>
    <x v="301"/>
  </r>
  <r>
    <x v="410"/>
    <x v="48"/>
    <x v="4"/>
    <x v="14"/>
    <x v="14"/>
    <x v="10"/>
    <x v="1"/>
    <x v="1"/>
    <x v="3"/>
    <x v="71"/>
    <x v="2"/>
    <x v="1"/>
    <x v="302"/>
  </r>
  <r>
    <x v="411"/>
    <x v="49"/>
    <x v="4"/>
    <x v="14"/>
    <x v="14"/>
    <x v="10"/>
    <x v="1"/>
    <x v="1"/>
    <x v="3"/>
    <x v="71"/>
    <x v="2"/>
    <x v="2"/>
    <x v="303"/>
  </r>
  <r>
    <x v="412"/>
    <x v="50"/>
    <x v="4"/>
    <x v="14"/>
    <x v="14"/>
    <x v="10"/>
    <x v="1"/>
    <x v="1"/>
    <x v="3"/>
    <x v="71"/>
    <x v="1"/>
    <x v="1"/>
    <x v="304"/>
  </r>
  <r>
    <x v="413"/>
    <x v="47"/>
    <x v="4"/>
    <x v="14"/>
    <x v="14"/>
    <x v="10"/>
    <x v="1"/>
    <x v="1"/>
    <x v="4"/>
    <x v="72"/>
    <x v="1"/>
    <x v="2"/>
    <x v="305"/>
  </r>
  <r>
    <x v="414"/>
    <x v="48"/>
    <x v="4"/>
    <x v="14"/>
    <x v="14"/>
    <x v="10"/>
    <x v="1"/>
    <x v="1"/>
    <x v="4"/>
    <x v="72"/>
    <x v="2"/>
    <x v="1"/>
    <x v="306"/>
  </r>
  <r>
    <x v="415"/>
    <x v="49"/>
    <x v="4"/>
    <x v="14"/>
    <x v="14"/>
    <x v="10"/>
    <x v="1"/>
    <x v="1"/>
    <x v="4"/>
    <x v="72"/>
    <x v="2"/>
    <x v="2"/>
    <x v="307"/>
  </r>
  <r>
    <x v="416"/>
    <x v="50"/>
    <x v="4"/>
    <x v="14"/>
    <x v="14"/>
    <x v="10"/>
    <x v="1"/>
    <x v="1"/>
    <x v="4"/>
    <x v="72"/>
    <x v="1"/>
    <x v="1"/>
    <x v="308"/>
  </r>
  <r>
    <x v="417"/>
    <x v="47"/>
    <x v="4"/>
    <x v="14"/>
    <x v="14"/>
    <x v="10"/>
    <x v="1"/>
    <x v="1"/>
    <x v="5"/>
    <x v="73"/>
    <x v="1"/>
    <x v="2"/>
    <x v="309"/>
  </r>
  <r>
    <x v="418"/>
    <x v="48"/>
    <x v="4"/>
    <x v="14"/>
    <x v="14"/>
    <x v="10"/>
    <x v="1"/>
    <x v="1"/>
    <x v="5"/>
    <x v="73"/>
    <x v="2"/>
    <x v="1"/>
    <x v="310"/>
  </r>
  <r>
    <x v="419"/>
    <x v="49"/>
    <x v="4"/>
    <x v="14"/>
    <x v="14"/>
    <x v="10"/>
    <x v="1"/>
    <x v="1"/>
    <x v="5"/>
    <x v="73"/>
    <x v="2"/>
    <x v="2"/>
    <x v="311"/>
  </r>
  <r>
    <x v="420"/>
    <x v="50"/>
    <x v="4"/>
    <x v="14"/>
    <x v="14"/>
    <x v="10"/>
    <x v="1"/>
    <x v="1"/>
    <x v="5"/>
    <x v="73"/>
    <x v="1"/>
    <x v="1"/>
    <x v="312"/>
  </r>
  <r>
    <x v="421"/>
    <x v="47"/>
    <x v="4"/>
    <x v="14"/>
    <x v="14"/>
    <x v="10"/>
    <x v="1"/>
    <x v="1"/>
    <x v="6"/>
    <x v="74"/>
    <x v="1"/>
    <x v="2"/>
    <x v="313"/>
  </r>
  <r>
    <x v="422"/>
    <x v="48"/>
    <x v="4"/>
    <x v="14"/>
    <x v="14"/>
    <x v="10"/>
    <x v="1"/>
    <x v="1"/>
    <x v="6"/>
    <x v="74"/>
    <x v="2"/>
    <x v="1"/>
    <x v="314"/>
  </r>
  <r>
    <x v="423"/>
    <x v="49"/>
    <x v="4"/>
    <x v="14"/>
    <x v="14"/>
    <x v="10"/>
    <x v="1"/>
    <x v="1"/>
    <x v="6"/>
    <x v="74"/>
    <x v="2"/>
    <x v="2"/>
    <x v="315"/>
  </r>
  <r>
    <x v="424"/>
    <x v="50"/>
    <x v="4"/>
    <x v="14"/>
    <x v="14"/>
    <x v="10"/>
    <x v="1"/>
    <x v="1"/>
    <x v="6"/>
    <x v="74"/>
    <x v="1"/>
    <x v="1"/>
    <x v="316"/>
  </r>
  <r>
    <x v="425"/>
    <x v="47"/>
    <x v="4"/>
    <x v="14"/>
    <x v="14"/>
    <x v="10"/>
    <x v="1"/>
    <x v="1"/>
    <x v="7"/>
    <x v="75"/>
    <x v="1"/>
    <x v="2"/>
    <x v="317"/>
  </r>
  <r>
    <x v="426"/>
    <x v="48"/>
    <x v="4"/>
    <x v="14"/>
    <x v="14"/>
    <x v="10"/>
    <x v="1"/>
    <x v="1"/>
    <x v="7"/>
    <x v="75"/>
    <x v="2"/>
    <x v="1"/>
    <x v="318"/>
  </r>
  <r>
    <x v="427"/>
    <x v="49"/>
    <x v="4"/>
    <x v="14"/>
    <x v="14"/>
    <x v="10"/>
    <x v="1"/>
    <x v="1"/>
    <x v="7"/>
    <x v="75"/>
    <x v="2"/>
    <x v="2"/>
    <x v="319"/>
  </r>
  <r>
    <x v="428"/>
    <x v="50"/>
    <x v="4"/>
    <x v="14"/>
    <x v="14"/>
    <x v="10"/>
    <x v="1"/>
    <x v="1"/>
    <x v="7"/>
    <x v="75"/>
    <x v="1"/>
    <x v="1"/>
    <x v="320"/>
  </r>
  <r>
    <x v="429"/>
    <x v="51"/>
    <x v="6"/>
    <x v="15"/>
    <x v="15"/>
    <x v="11"/>
    <x v="2"/>
    <x v="1"/>
    <x v="0"/>
    <x v="76"/>
    <x v="1"/>
    <x v="1"/>
    <x v="321"/>
  </r>
  <r>
    <x v="430"/>
    <x v="52"/>
    <x v="6"/>
    <x v="15"/>
    <x v="15"/>
    <x v="11"/>
    <x v="2"/>
    <x v="1"/>
    <x v="0"/>
    <x v="76"/>
    <x v="1"/>
    <x v="2"/>
    <x v="322"/>
  </r>
  <r>
    <x v="431"/>
    <x v="53"/>
    <x v="6"/>
    <x v="15"/>
    <x v="15"/>
    <x v="11"/>
    <x v="2"/>
    <x v="1"/>
    <x v="0"/>
    <x v="76"/>
    <x v="2"/>
    <x v="1"/>
    <x v="323"/>
  </r>
  <r>
    <x v="432"/>
    <x v="54"/>
    <x v="6"/>
    <x v="15"/>
    <x v="15"/>
    <x v="11"/>
    <x v="2"/>
    <x v="1"/>
    <x v="0"/>
    <x v="76"/>
    <x v="2"/>
    <x v="2"/>
    <x v="324"/>
  </r>
  <r>
    <x v="433"/>
    <x v="51"/>
    <x v="6"/>
    <x v="15"/>
    <x v="15"/>
    <x v="11"/>
    <x v="2"/>
    <x v="1"/>
    <x v="1"/>
    <x v="77"/>
    <x v="1"/>
    <x v="1"/>
    <x v="325"/>
  </r>
  <r>
    <x v="434"/>
    <x v="52"/>
    <x v="6"/>
    <x v="15"/>
    <x v="15"/>
    <x v="11"/>
    <x v="2"/>
    <x v="1"/>
    <x v="1"/>
    <x v="77"/>
    <x v="1"/>
    <x v="2"/>
    <x v="326"/>
  </r>
  <r>
    <x v="435"/>
    <x v="53"/>
    <x v="6"/>
    <x v="15"/>
    <x v="15"/>
    <x v="11"/>
    <x v="2"/>
    <x v="1"/>
    <x v="1"/>
    <x v="77"/>
    <x v="2"/>
    <x v="1"/>
    <x v="327"/>
  </r>
  <r>
    <x v="436"/>
    <x v="54"/>
    <x v="6"/>
    <x v="15"/>
    <x v="15"/>
    <x v="11"/>
    <x v="2"/>
    <x v="1"/>
    <x v="1"/>
    <x v="77"/>
    <x v="2"/>
    <x v="2"/>
    <x v="328"/>
  </r>
  <r>
    <x v="437"/>
    <x v="51"/>
    <x v="6"/>
    <x v="15"/>
    <x v="15"/>
    <x v="11"/>
    <x v="2"/>
    <x v="1"/>
    <x v="2"/>
    <x v="78"/>
    <x v="1"/>
    <x v="1"/>
    <x v="329"/>
  </r>
  <r>
    <x v="438"/>
    <x v="52"/>
    <x v="6"/>
    <x v="15"/>
    <x v="15"/>
    <x v="11"/>
    <x v="2"/>
    <x v="1"/>
    <x v="2"/>
    <x v="78"/>
    <x v="1"/>
    <x v="2"/>
    <x v="330"/>
  </r>
  <r>
    <x v="439"/>
    <x v="53"/>
    <x v="6"/>
    <x v="15"/>
    <x v="15"/>
    <x v="11"/>
    <x v="2"/>
    <x v="1"/>
    <x v="2"/>
    <x v="78"/>
    <x v="2"/>
    <x v="1"/>
    <x v="331"/>
  </r>
  <r>
    <x v="440"/>
    <x v="54"/>
    <x v="6"/>
    <x v="15"/>
    <x v="15"/>
    <x v="11"/>
    <x v="2"/>
    <x v="1"/>
    <x v="2"/>
    <x v="78"/>
    <x v="2"/>
    <x v="2"/>
    <x v="332"/>
  </r>
  <r>
    <x v="441"/>
    <x v="51"/>
    <x v="6"/>
    <x v="15"/>
    <x v="15"/>
    <x v="11"/>
    <x v="2"/>
    <x v="1"/>
    <x v="3"/>
    <x v="79"/>
    <x v="1"/>
    <x v="1"/>
    <x v="333"/>
  </r>
  <r>
    <x v="442"/>
    <x v="52"/>
    <x v="6"/>
    <x v="15"/>
    <x v="15"/>
    <x v="11"/>
    <x v="2"/>
    <x v="1"/>
    <x v="3"/>
    <x v="79"/>
    <x v="1"/>
    <x v="2"/>
    <x v="334"/>
  </r>
  <r>
    <x v="443"/>
    <x v="53"/>
    <x v="6"/>
    <x v="15"/>
    <x v="15"/>
    <x v="11"/>
    <x v="2"/>
    <x v="1"/>
    <x v="3"/>
    <x v="79"/>
    <x v="2"/>
    <x v="1"/>
    <x v="335"/>
  </r>
  <r>
    <x v="444"/>
    <x v="54"/>
    <x v="6"/>
    <x v="15"/>
    <x v="15"/>
    <x v="11"/>
    <x v="2"/>
    <x v="1"/>
    <x v="3"/>
    <x v="79"/>
    <x v="2"/>
    <x v="2"/>
    <x v="336"/>
  </r>
  <r>
    <x v="445"/>
    <x v="51"/>
    <x v="6"/>
    <x v="15"/>
    <x v="15"/>
    <x v="11"/>
    <x v="2"/>
    <x v="1"/>
    <x v="4"/>
    <x v="80"/>
    <x v="1"/>
    <x v="1"/>
    <x v="337"/>
  </r>
  <r>
    <x v="446"/>
    <x v="52"/>
    <x v="6"/>
    <x v="15"/>
    <x v="15"/>
    <x v="11"/>
    <x v="2"/>
    <x v="1"/>
    <x v="4"/>
    <x v="80"/>
    <x v="1"/>
    <x v="2"/>
    <x v="338"/>
  </r>
  <r>
    <x v="447"/>
    <x v="53"/>
    <x v="6"/>
    <x v="15"/>
    <x v="15"/>
    <x v="11"/>
    <x v="2"/>
    <x v="1"/>
    <x v="4"/>
    <x v="80"/>
    <x v="2"/>
    <x v="1"/>
    <x v="339"/>
  </r>
  <r>
    <x v="448"/>
    <x v="54"/>
    <x v="6"/>
    <x v="15"/>
    <x v="15"/>
    <x v="11"/>
    <x v="2"/>
    <x v="1"/>
    <x v="4"/>
    <x v="80"/>
    <x v="2"/>
    <x v="2"/>
    <x v="340"/>
  </r>
  <r>
    <x v="449"/>
    <x v="51"/>
    <x v="6"/>
    <x v="15"/>
    <x v="15"/>
    <x v="11"/>
    <x v="2"/>
    <x v="1"/>
    <x v="5"/>
    <x v="81"/>
    <x v="1"/>
    <x v="1"/>
    <x v="341"/>
  </r>
  <r>
    <x v="450"/>
    <x v="52"/>
    <x v="6"/>
    <x v="15"/>
    <x v="15"/>
    <x v="11"/>
    <x v="2"/>
    <x v="1"/>
    <x v="5"/>
    <x v="81"/>
    <x v="1"/>
    <x v="2"/>
    <x v="342"/>
  </r>
  <r>
    <x v="451"/>
    <x v="53"/>
    <x v="6"/>
    <x v="15"/>
    <x v="15"/>
    <x v="11"/>
    <x v="2"/>
    <x v="1"/>
    <x v="5"/>
    <x v="81"/>
    <x v="2"/>
    <x v="1"/>
    <x v="343"/>
  </r>
  <r>
    <x v="452"/>
    <x v="54"/>
    <x v="6"/>
    <x v="15"/>
    <x v="15"/>
    <x v="11"/>
    <x v="2"/>
    <x v="1"/>
    <x v="5"/>
    <x v="81"/>
    <x v="2"/>
    <x v="2"/>
    <x v="344"/>
  </r>
  <r>
    <x v="453"/>
    <x v="51"/>
    <x v="6"/>
    <x v="15"/>
    <x v="15"/>
    <x v="11"/>
    <x v="2"/>
    <x v="1"/>
    <x v="6"/>
    <x v="82"/>
    <x v="1"/>
    <x v="1"/>
    <x v="345"/>
  </r>
  <r>
    <x v="454"/>
    <x v="52"/>
    <x v="6"/>
    <x v="15"/>
    <x v="15"/>
    <x v="11"/>
    <x v="2"/>
    <x v="1"/>
    <x v="6"/>
    <x v="82"/>
    <x v="1"/>
    <x v="2"/>
    <x v="346"/>
  </r>
  <r>
    <x v="455"/>
    <x v="53"/>
    <x v="6"/>
    <x v="15"/>
    <x v="15"/>
    <x v="11"/>
    <x v="2"/>
    <x v="1"/>
    <x v="6"/>
    <x v="82"/>
    <x v="2"/>
    <x v="1"/>
    <x v="347"/>
  </r>
  <r>
    <x v="456"/>
    <x v="54"/>
    <x v="6"/>
    <x v="15"/>
    <x v="15"/>
    <x v="11"/>
    <x v="2"/>
    <x v="1"/>
    <x v="6"/>
    <x v="82"/>
    <x v="2"/>
    <x v="2"/>
    <x v="348"/>
  </r>
  <r>
    <x v="457"/>
    <x v="51"/>
    <x v="6"/>
    <x v="15"/>
    <x v="15"/>
    <x v="11"/>
    <x v="2"/>
    <x v="1"/>
    <x v="7"/>
    <x v="83"/>
    <x v="1"/>
    <x v="1"/>
    <x v="322"/>
  </r>
  <r>
    <x v="458"/>
    <x v="52"/>
    <x v="6"/>
    <x v="15"/>
    <x v="15"/>
    <x v="11"/>
    <x v="2"/>
    <x v="1"/>
    <x v="7"/>
    <x v="83"/>
    <x v="1"/>
    <x v="2"/>
    <x v="349"/>
  </r>
  <r>
    <x v="459"/>
    <x v="53"/>
    <x v="6"/>
    <x v="15"/>
    <x v="15"/>
    <x v="11"/>
    <x v="2"/>
    <x v="1"/>
    <x v="7"/>
    <x v="83"/>
    <x v="2"/>
    <x v="1"/>
    <x v="324"/>
  </r>
  <r>
    <x v="460"/>
    <x v="54"/>
    <x v="6"/>
    <x v="15"/>
    <x v="15"/>
    <x v="11"/>
    <x v="2"/>
    <x v="1"/>
    <x v="7"/>
    <x v="83"/>
    <x v="2"/>
    <x v="2"/>
    <x v="350"/>
  </r>
  <r>
    <x v="461"/>
    <x v="55"/>
    <x v="5"/>
    <x v="16"/>
    <x v="16"/>
    <x v="4"/>
    <x v="2"/>
    <x v="1"/>
    <x v="0"/>
    <x v="9"/>
    <x v="1"/>
    <x v="1"/>
    <x v="351"/>
  </r>
  <r>
    <x v="462"/>
    <x v="56"/>
    <x v="5"/>
    <x v="16"/>
    <x v="16"/>
    <x v="4"/>
    <x v="2"/>
    <x v="1"/>
    <x v="0"/>
    <x v="9"/>
    <x v="1"/>
    <x v="2"/>
    <x v="352"/>
  </r>
  <r>
    <x v="463"/>
    <x v="57"/>
    <x v="5"/>
    <x v="16"/>
    <x v="16"/>
    <x v="4"/>
    <x v="2"/>
    <x v="1"/>
    <x v="0"/>
    <x v="9"/>
    <x v="2"/>
    <x v="1"/>
    <x v="353"/>
  </r>
  <r>
    <x v="464"/>
    <x v="58"/>
    <x v="5"/>
    <x v="16"/>
    <x v="16"/>
    <x v="4"/>
    <x v="2"/>
    <x v="1"/>
    <x v="0"/>
    <x v="9"/>
    <x v="2"/>
    <x v="2"/>
    <x v="354"/>
  </r>
  <r>
    <x v="465"/>
    <x v="55"/>
    <x v="5"/>
    <x v="16"/>
    <x v="16"/>
    <x v="4"/>
    <x v="2"/>
    <x v="1"/>
    <x v="1"/>
    <x v="10"/>
    <x v="1"/>
    <x v="1"/>
    <x v="355"/>
  </r>
  <r>
    <x v="466"/>
    <x v="56"/>
    <x v="5"/>
    <x v="16"/>
    <x v="16"/>
    <x v="4"/>
    <x v="2"/>
    <x v="1"/>
    <x v="1"/>
    <x v="10"/>
    <x v="1"/>
    <x v="2"/>
    <x v="356"/>
  </r>
  <r>
    <x v="467"/>
    <x v="57"/>
    <x v="5"/>
    <x v="16"/>
    <x v="16"/>
    <x v="4"/>
    <x v="2"/>
    <x v="1"/>
    <x v="1"/>
    <x v="10"/>
    <x v="2"/>
    <x v="1"/>
    <x v="357"/>
  </r>
  <r>
    <x v="468"/>
    <x v="58"/>
    <x v="5"/>
    <x v="16"/>
    <x v="16"/>
    <x v="4"/>
    <x v="2"/>
    <x v="1"/>
    <x v="1"/>
    <x v="10"/>
    <x v="2"/>
    <x v="2"/>
    <x v="358"/>
  </r>
  <r>
    <x v="469"/>
    <x v="55"/>
    <x v="5"/>
    <x v="16"/>
    <x v="16"/>
    <x v="4"/>
    <x v="2"/>
    <x v="1"/>
    <x v="2"/>
    <x v="11"/>
    <x v="1"/>
    <x v="1"/>
    <x v="359"/>
  </r>
  <r>
    <x v="470"/>
    <x v="56"/>
    <x v="5"/>
    <x v="16"/>
    <x v="16"/>
    <x v="4"/>
    <x v="2"/>
    <x v="1"/>
    <x v="2"/>
    <x v="11"/>
    <x v="1"/>
    <x v="2"/>
    <x v="360"/>
  </r>
  <r>
    <x v="471"/>
    <x v="57"/>
    <x v="5"/>
    <x v="16"/>
    <x v="16"/>
    <x v="4"/>
    <x v="2"/>
    <x v="1"/>
    <x v="2"/>
    <x v="11"/>
    <x v="2"/>
    <x v="1"/>
    <x v="361"/>
  </r>
  <r>
    <x v="472"/>
    <x v="58"/>
    <x v="5"/>
    <x v="16"/>
    <x v="16"/>
    <x v="4"/>
    <x v="2"/>
    <x v="1"/>
    <x v="2"/>
    <x v="11"/>
    <x v="2"/>
    <x v="2"/>
    <x v="362"/>
  </r>
  <r>
    <x v="473"/>
    <x v="55"/>
    <x v="5"/>
    <x v="16"/>
    <x v="16"/>
    <x v="4"/>
    <x v="2"/>
    <x v="1"/>
    <x v="3"/>
    <x v="12"/>
    <x v="1"/>
    <x v="1"/>
    <x v="363"/>
  </r>
  <r>
    <x v="474"/>
    <x v="56"/>
    <x v="5"/>
    <x v="16"/>
    <x v="16"/>
    <x v="4"/>
    <x v="2"/>
    <x v="1"/>
    <x v="3"/>
    <x v="12"/>
    <x v="1"/>
    <x v="2"/>
    <x v="364"/>
  </r>
  <r>
    <x v="475"/>
    <x v="57"/>
    <x v="5"/>
    <x v="16"/>
    <x v="16"/>
    <x v="4"/>
    <x v="2"/>
    <x v="1"/>
    <x v="3"/>
    <x v="12"/>
    <x v="2"/>
    <x v="1"/>
    <x v="365"/>
  </r>
  <r>
    <x v="476"/>
    <x v="58"/>
    <x v="5"/>
    <x v="16"/>
    <x v="16"/>
    <x v="4"/>
    <x v="2"/>
    <x v="1"/>
    <x v="3"/>
    <x v="12"/>
    <x v="2"/>
    <x v="2"/>
    <x v="366"/>
  </r>
  <r>
    <x v="477"/>
    <x v="55"/>
    <x v="5"/>
    <x v="16"/>
    <x v="16"/>
    <x v="4"/>
    <x v="2"/>
    <x v="1"/>
    <x v="4"/>
    <x v="13"/>
    <x v="1"/>
    <x v="1"/>
    <x v="367"/>
  </r>
  <r>
    <x v="478"/>
    <x v="56"/>
    <x v="5"/>
    <x v="16"/>
    <x v="16"/>
    <x v="4"/>
    <x v="2"/>
    <x v="1"/>
    <x v="4"/>
    <x v="13"/>
    <x v="1"/>
    <x v="2"/>
    <x v="368"/>
  </r>
  <r>
    <x v="479"/>
    <x v="57"/>
    <x v="5"/>
    <x v="16"/>
    <x v="16"/>
    <x v="4"/>
    <x v="2"/>
    <x v="1"/>
    <x v="4"/>
    <x v="13"/>
    <x v="2"/>
    <x v="1"/>
    <x v="369"/>
  </r>
  <r>
    <x v="480"/>
    <x v="58"/>
    <x v="5"/>
    <x v="16"/>
    <x v="16"/>
    <x v="4"/>
    <x v="2"/>
    <x v="1"/>
    <x v="4"/>
    <x v="13"/>
    <x v="2"/>
    <x v="2"/>
    <x v="370"/>
  </r>
  <r>
    <x v="481"/>
    <x v="55"/>
    <x v="5"/>
    <x v="16"/>
    <x v="16"/>
    <x v="4"/>
    <x v="2"/>
    <x v="1"/>
    <x v="5"/>
    <x v="14"/>
    <x v="1"/>
    <x v="1"/>
    <x v="371"/>
  </r>
  <r>
    <x v="482"/>
    <x v="56"/>
    <x v="5"/>
    <x v="16"/>
    <x v="16"/>
    <x v="4"/>
    <x v="2"/>
    <x v="1"/>
    <x v="5"/>
    <x v="14"/>
    <x v="1"/>
    <x v="2"/>
    <x v="372"/>
  </r>
  <r>
    <x v="483"/>
    <x v="57"/>
    <x v="5"/>
    <x v="16"/>
    <x v="16"/>
    <x v="4"/>
    <x v="2"/>
    <x v="1"/>
    <x v="5"/>
    <x v="14"/>
    <x v="2"/>
    <x v="1"/>
    <x v="373"/>
  </r>
  <r>
    <x v="484"/>
    <x v="58"/>
    <x v="5"/>
    <x v="16"/>
    <x v="16"/>
    <x v="4"/>
    <x v="2"/>
    <x v="1"/>
    <x v="5"/>
    <x v="14"/>
    <x v="2"/>
    <x v="2"/>
    <x v="374"/>
  </r>
  <r>
    <x v="485"/>
    <x v="55"/>
    <x v="5"/>
    <x v="16"/>
    <x v="16"/>
    <x v="4"/>
    <x v="2"/>
    <x v="1"/>
    <x v="6"/>
    <x v="15"/>
    <x v="1"/>
    <x v="1"/>
    <x v="375"/>
  </r>
  <r>
    <x v="486"/>
    <x v="56"/>
    <x v="5"/>
    <x v="16"/>
    <x v="16"/>
    <x v="4"/>
    <x v="2"/>
    <x v="1"/>
    <x v="6"/>
    <x v="15"/>
    <x v="1"/>
    <x v="2"/>
    <x v="376"/>
  </r>
  <r>
    <x v="487"/>
    <x v="57"/>
    <x v="5"/>
    <x v="16"/>
    <x v="16"/>
    <x v="4"/>
    <x v="2"/>
    <x v="1"/>
    <x v="6"/>
    <x v="15"/>
    <x v="2"/>
    <x v="1"/>
    <x v="377"/>
  </r>
  <r>
    <x v="488"/>
    <x v="58"/>
    <x v="5"/>
    <x v="16"/>
    <x v="16"/>
    <x v="4"/>
    <x v="2"/>
    <x v="1"/>
    <x v="6"/>
    <x v="15"/>
    <x v="2"/>
    <x v="2"/>
    <x v="378"/>
  </r>
  <r>
    <x v="489"/>
    <x v="55"/>
    <x v="5"/>
    <x v="16"/>
    <x v="16"/>
    <x v="4"/>
    <x v="2"/>
    <x v="1"/>
    <x v="7"/>
    <x v="16"/>
    <x v="1"/>
    <x v="1"/>
    <x v="352"/>
  </r>
  <r>
    <x v="490"/>
    <x v="56"/>
    <x v="5"/>
    <x v="16"/>
    <x v="16"/>
    <x v="4"/>
    <x v="2"/>
    <x v="1"/>
    <x v="7"/>
    <x v="16"/>
    <x v="1"/>
    <x v="2"/>
    <x v="379"/>
  </r>
  <r>
    <x v="491"/>
    <x v="57"/>
    <x v="5"/>
    <x v="16"/>
    <x v="16"/>
    <x v="4"/>
    <x v="2"/>
    <x v="1"/>
    <x v="7"/>
    <x v="16"/>
    <x v="2"/>
    <x v="1"/>
    <x v="354"/>
  </r>
  <r>
    <x v="492"/>
    <x v="58"/>
    <x v="5"/>
    <x v="16"/>
    <x v="16"/>
    <x v="4"/>
    <x v="2"/>
    <x v="1"/>
    <x v="7"/>
    <x v="16"/>
    <x v="2"/>
    <x v="2"/>
    <x v="380"/>
  </r>
  <r>
    <x v="493"/>
    <x v="59"/>
    <x v="7"/>
    <x v="17"/>
    <x v="17"/>
    <x v="10"/>
    <x v="1"/>
    <x v="1"/>
    <x v="0"/>
    <x v="68"/>
    <x v="1"/>
    <x v="1"/>
    <x v="381"/>
  </r>
  <r>
    <x v="494"/>
    <x v="60"/>
    <x v="7"/>
    <x v="17"/>
    <x v="17"/>
    <x v="10"/>
    <x v="1"/>
    <x v="1"/>
    <x v="0"/>
    <x v="68"/>
    <x v="1"/>
    <x v="2"/>
    <x v="382"/>
  </r>
  <r>
    <x v="495"/>
    <x v="61"/>
    <x v="7"/>
    <x v="17"/>
    <x v="17"/>
    <x v="10"/>
    <x v="1"/>
    <x v="1"/>
    <x v="0"/>
    <x v="68"/>
    <x v="2"/>
    <x v="1"/>
    <x v="383"/>
  </r>
  <r>
    <x v="496"/>
    <x v="62"/>
    <x v="7"/>
    <x v="17"/>
    <x v="17"/>
    <x v="10"/>
    <x v="1"/>
    <x v="1"/>
    <x v="0"/>
    <x v="68"/>
    <x v="2"/>
    <x v="2"/>
    <x v="384"/>
  </r>
  <r>
    <x v="497"/>
    <x v="59"/>
    <x v="7"/>
    <x v="17"/>
    <x v="17"/>
    <x v="10"/>
    <x v="1"/>
    <x v="1"/>
    <x v="1"/>
    <x v="69"/>
    <x v="1"/>
    <x v="1"/>
    <x v="385"/>
  </r>
  <r>
    <x v="498"/>
    <x v="60"/>
    <x v="7"/>
    <x v="17"/>
    <x v="17"/>
    <x v="10"/>
    <x v="1"/>
    <x v="1"/>
    <x v="1"/>
    <x v="69"/>
    <x v="1"/>
    <x v="2"/>
    <x v="386"/>
  </r>
  <r>
    <x v="499"/>
    <x v="61"/>
    <x v="7"/>
    <x v="17"/>
    <x v="17"/>
    <x v="10"/>
    <x v="1"/>
    <x v="1"/>
    <x v="1"/>
    <x v="69"/>
    <x v="2"/>
    <x v="1"/>
    <x v="387"/>
  </r>
  <r>
    <x v="500"/>
    <x v="62"/>
    <x v="7"/>
    <x v="17"/>
    <x v="17"/>
    <x v="10"/>
    <x v="1"/>
    <x v="1"/>
    <x v="1"/>
    <x v="69"/>
    <x v="2"/>
    <x v="2"/>
    <x v="388"/>
  </r>
  <r>
    <x v="501"/>
    <x v="59"/>
    <x v="7"/>
    <x v="17"/>
    <x v="17"/>
    <x v="10"/>
    <x v="1"/>
    <x v="1"/>
    <x v="2"/>
    <x v="70"/>
    <x v="1"/>
    <x v="1"/>
    <x v="389"/>
  </r>
  <r>
    <x v="502"/>
    <x v="60"/>
    <x v="7"/>
    <x v="17"/>
    <x v="17"/>
    <x v="10"/>
    <x v="1"/>
    <x v="1"/>
    <x v="2"/>
    <x v="70"/>
    <x v="1"/>
    <x v="2"/>
    <x v="390"/>
  </r>
  <r>
    <x v="503"/>
    <x v="61"/>
    <x v="7"/>
    <x v="17"/>
    <x v="17"/>
    <x v="10"/>
    <x v="1"/>
    <x v="1"/>
    <x v="2"/>
    <x v="70"/>
    <x v="2"/>
    <x v="1"/>
    <x v="391"/>
  </r>
  <r>
    <x v="504"/>
    <x v="62"/>
    <x v="7"/>
    <x v="17"/>
    <x v="17"/>
    <x v="10"/>
    <x v="1"/>
    <x v="1"/>
    <x v="2"/>
    <x v="70"/>
    <x v="2"/>
    <x v="2"/>
    <x v="392"/>
  </r>
  <r>
    <x v="505"/>
    <x v="59"/>
    <x v="7"/>
    <x v="17"/>
    <x v="17"/>
    <x v="10"/>
    <x v="1"/>
    <x v="1"/>
    <x v="3"/>
    <x v="71"/>
    <x v="1"/>
    <x v="1"/>
    <x v="393"/>
  </r>
  <r>
    <x v="506"/>
    <x v="60"/>
    <x v="7"/>
    <x v="17"/>
    <x v="17"/>
    <x v="10"/>
    <x v="1"/>
    <x v="1"/>
    <x v="3"/>
    <x v="71"/>
    <x v="1"/>
    <x v="2"/>
    <x v="394"/>
  </r>
  <r>
    <x v="507"/>
    <x v="61"/>
    <x v="7"/>
    <x v="17"/>
    <x v="17"/>
    <x v="10"/>
    <x v="1"/>
    <x v="1"/>
    <x v="3"/>
    <x v="71"/>
    <x v="2"/>
    <x v="1"/>
    <x v="395"/>
  </r>
  <r>
    <x v="508"/>
    <x v="62"/>
    <x v="7"/>
    <x v="17"/>
    <x v="17"/>
    <x v="10"/>
    <x v="1"/>
    <x v="1"/>
    <x v="3"/>
    <x v="71"/>
    <x v="2"/>
    <x v="2"/>
    <x v="396"/>
  </r>
  <r>
    <x v="509"/>
    <x v="59"/>
    <x v="7"/>
    <x v="17"/>
    <x v="17"/>
    <x v="10"/>
    <x v="1"/>
    <x v="1"/>
    <x v="4"/>
    <x v="72"/>
    <x v="1"/>
    <x v="1"/>
    <x v="397"/>
  </r>
  <r>
    <x v="510"/>
    <x v="60"/>
    <x v="7"/>
    <x v="17"/>
    <x v="17"/>
    <x v="10"/>
    <x v="1"/>
    <x v="1"/>
    <x v="4"/>
    <x v="72"/>
    <x v="1"/>
    <x v="2"/>
    <x v="398"/>
  </r>
  <r>
    <x v="511"/>
    <x v="61"/>
    <x v="7"/>
    <x v="17"/>
    <x v="17"/>
    <x v="10"/>
    <x v="1"/>
    <x v="1"/>
    <x v="4"/>
    <x v="72"/>
    <x v="2"/>
    <x v="1"/>
    <x v="399"/>
  </r>
  <r>
    <x v="512"/>
    <x v="62"/>
    <x v="7"/>
    <x v="17"/>
    <x v="17"/>
    <x v="10"/>
    <x v="1"/>
    <x v="1"/>
    <x v="4"/>
    <x v="72"/>
    <x v="2"/>
    <x v="2"/>
    <x v="400"/>
  </r>
  <r>
    <x v="513"/>
    <x v="59"/>
    <x v="7"/>
    <x v="17"/>
    <x v="17"/>
    <x v="10"/>
    <x v="1"/>
    <x v="1"/>
    <x v="5"/>
    <x v="73"/>
    <x v="1"/>
    <x v="1"/>
    <x v="401"/>
  </r>
  <r>
    <x v="514"/>
    <x v="60"/>
    <x v="7"/>
    <x v="17"/>
    <x v="17"/>
    <x v="10"/>
    <x v="1"/>
    <x v="1"/>
    <x v="5"/>
    <x v="73"/>
    <x v="1"/>
    <x v="2"/>
    <x v="402"/>
  </r>
  <r>
    <x v="515"/>
    <x v="61"/>
    <x v="7"/>
    <x v="17"/>
    <x v="17"/>
    <x v="10"/>
    <x v="1"/>
    <x v="1"/>
    <x v="5"/>
    <x v="73"/>
    <x v="2"/>
    <x v="1"/>
    <x v="403"/>
  </r>
  <r>
    <x v="516"/>
    <x v="62"/>
    <x v="7"/>
    <x v="17"/>
    <x v="17"/>
    <x v="10"/>
    <x v="1"/>
    <x v="1"/>
    <x v="5"/>
    <x v="73"/>
    <x v="2"/>
    <x v="2"/>
    <x v="404"/>
  </r>
  <r>
    <x v="517"/>
    <x v="59"/>
    <x v="7"/>
    <x v="17"/>
    <x v="17"/>
    <x v="10"/>
    <x v="1"/>
    <x v="1"/>
    <x v="6"/>
    <x v="74"/>
    <x v="1"/>
    <x v="1"/>
    <x v="405"/>
  </r>
  <r>
    <x v="518"/>
    <x v="60"/>
    <x v="7"/>
    <x v="17"/>
    <x v="17"/>
    <x v="10"/>
    <x v="1"/>
    <x v="1"/>
    <x v="6"/>
    <x v="74"/>
    <x v="1"/>
    <x v="2"/>
    <x v="406"/>
  </r>
  <r>
    <x v="519"/>
    <x v="61"/>
    <x v="7"/>
    <x v="17"/>
    <x v="17"/>
    <x v="10"/>
    <x v="1"/>
    <x v="1"/>
    <x v="6"/>
    <x v="74"/>
    <x v="2"/>
    <x v="1"/>
    <x v="407"/>
  </r>
  <r>
    <x v="520"/>
    <x v="62"/>
    <x v="7"/>
    <x v="17"/>
    <x v="17"/>
    <x v="10"/>
    <x v="1"/>
    <x v="1"/>
    <x v="6"/>
    <x v="74"/>
    <x v="2"/>
    <x v="2"/>
    <x v="408"/>
  </r>
  <r>
    <x v="521"/>
    <x v="59"/>
    <x v="7"/>
    <x v="17"/>
    <x v="17"/>
    <x v="10"/>
    <x v="1"/>
    <x v="1"/>
    <x v="7"/>
    <x v="75"/>
    <x v="1"/>
    <x v="1"/>
    <x v="409"/>
  </r>
  <r>
    <x v="522"/>
    <x v="60"/>
    <x v="7"/>
    <x v="17"/>
    <x v="17"/>
    <x v="10"/>
    <x v="1"/>
    <x v="1"/>
    <x v="7"/>
    <x v="75"/>
    <x v="1"/>
    <x v="2"/>
    <x v="410"/>
  </r>
  <r>
    <x v="523"/>
    <x v="61"/>
    <x v="7"/>
    <x v="17"/>
    <x v="17"/>
    <x v="10"/>
    <x v="1"/>
    <x v="1"/>
    <x v="7"/>
    <x v="75"/>
    <x v="2"/>
    <x v="1"/>
    <x v="411"/>
  </r>
  <r>
    <x v="524"/>
    <x v="62"/>
    <x v="7"/>
    <x v="17"/>
    <x v="17"/>
    <x v="10"/>
    <x v="1"/>
    <x v="1"/>
    <x v="7"/>
    <x v="75"/>
    <x v="2"/>
    <x v="2"/>
    <x v="412"/>
  </r>
  <r>
    <x v="525"/>
    <x v="63"/>
    <x v="7"/>
    <x v="18"/>
    <x v="18"/>
    <x v="10"/>
    <x v="1"/>
    <x v="1"/>
    <x v="0"/>
    <x v="68"/>
    <x v="1"/>
    <x v="2"/>
    <x v="413"/>
  </r>
  <r>
    <x v="526"/>
    <x v="64"/>
    <x v="7"/>
    <x v="18"/>
    <x v="18"/>
    <x v="10"/>
    <x v="1"/>
    <x v="1"/>
    <x v="0"/>
    <x v="68"/>
    <x v="2"/>
    <x v="1"/>
    <x v="414"/>
  </r>
  <r>
    <x v="527"/>
    <x v="65"/>
    <x v="7"/>
    <x v="18"/>
    <x v="18"/>
    <x v="10"/>
    <x v="1"/>
    <x v="1"/>
    <x v="0"/>
    <x v="68"/>
    <x v="2"/>
    <x v="2"/>
    <x v="415"/>
  </r>
  <r>
    <x v="528"/>
    <x v="66"/>
    <x v="7"/>
    <x v="18"/>
    <x v="18"/>
    <x v="10"/>
    <x v="1"/>
    <x v="1"/>
    <x v="0"/>
    <x v="68"/>
    <x v="1"/>
    <x v="1"/>
    <x v="344"/>
  </r>
  <r>
    <x v="529"/>
    <x v="63"/>
    <x v="7"/>
    <x v="18"/>
    <x v="18"/>
    <x v="10"/>
    <x v="1"/>
    <x v="1"/>
    <x v="1"/>
    <x v="69"/>
    <x v="1"/>
    <x v="2"/>
    <x v="416"/>
  </r>
  <r>
    <x v="530"/>
    <x v="64"/>
    <x v="7"/>
    <x v="18"/>
    <x v="18"/>
    <x v="10"/>
    <x v="1"/>
    <x v="1"/>
    <x v="1"/>
    <x v="69"/>
    <x v="2"/>
    <x v="1"/>
    <x v="417"/>
  </r>
  <r>
    <x v="531"/>
    <x v="65"/>
    <x v="7"/>
    <x v="18"/>
    <x v="18"/>
    <x v="10"/>
    <x v="1"/>
    <x v="1"/>
    <x v="1"/>
    <x v="69"/>
    <x v="2"/>
    <x v="2"/>
    <x v="418"/>
  </r>
  <r>
    <x v="532"/>
    <x v="66"/>
    <x v="7"/>
    <x v="18"/>
    <x v="18"/>
    <x v="10"/>
    <x v="1"/>
    <x v="1"/>
    <x v="1"/>
    <x v="69"/>
    <x v="1"/>
    <x v="1"/>
    <x v="419"/>
  </r>
  <r>
    <x v="533"/>
    <x v="63"/>
    <x v="7"/>
    <x v="18"/>
    <x v="18"/>
    <x v="10"/>
    <x v="1"/>
    <x v="1"/>
    <x v="2"/>
    <x v="70"/>
    <x v="1"/>
    <x v="2"/>
    <x v="420"/>
  </r>
  <r>
    <x v="534"/>
    <x v="64"/>
    <x v="7"/>
    <x v="18"/>
    <x v="18"/>
    <x v="10"/>
    <x v="1"/>
    <x v="1"/>
    <x v="2"/>
    <x v="70"/>
    <x v="2"/>
    <x v="1"/>
    <x v="421"/>
  </r>
  <r>
    <x v="535"/>
    <x v="65"/>
    <x v="7"/>
    <x v="18"/>
    <x v="18"/>
    <x v="10"/>
    <x v="1"/>
    <x v="1"/>
    <x v="2"/>
    <x v="70"/>
    <x v="2"/>
    <x v="2"/>
    <x v="422"/>
  </r>
  <r>
    <x v="536"/>
    <x v="66"/>
    <x v="7"/>
    <x v="18"/>
    <x v="18"/>
    <x v="10"/>
    <x v="1"/>
    <x v="1"/>
    <x v="2"/>
    <x v="70"/>
    <x v="1"/>
    <x v="1"/>
    <x v="423"/>
  </r>
  <r>
    <x v="537"/>
    <x v="63"/>
    <x v="7"/>
    <x v="18"/>
    <x v="18"/>
    <x v="10"/>
    <x v="1"/>
    <x v="1"/>
    <x v="3"/>
    <x v="71"/>
    <x v="1"/>
    <x v="2"/>
    <x v="424"/>
  </r>
  <r>
    <x v="538"/>
    <x v="64"/>
    <x v="7"/>
    <x v="18"/>
    <x v="18"/>
    <x v="10"/>
    <x v="1"/>
    <x v="1"/>
    <x v="3"/>
    <x v="71"/>
    <x v="2"/>
    <x v="1"/>
    <x v="425"/>
  </r>
  <r>
    <x v="539"/>
    <x v="65"/>
    <x v="7"/>
    <x v="18"/>
    <x v="18"/>
    <x v="10"/>
    <x v="1"/>
    <x v="1"/>
    <x v="3"/>
    <x v="71"/>
    <x v="2"/>
    <x v="2"/>
    <x v="426"/>
  </r>
  <r>
    <x v="540"/>
    <x v="66"/>
    <x v="7"/>
    <x v="18"/>
    <x v="18"/>
    <x v="10"/>
    <x v="1"/>
    <x v="1"/>
    <x v="3"/>
    <x v="71"/>
    <x v="1"/>
    <x v="1"/>
    <x v="427"/>
  </r>
  <r>
    <x v="541"/>
    <x v="63"/>
    <x v="7"/>
    <x v="18"/>
    <x v="18"/>
    <x v="10"/>
    <x v="1"/>
    <x v="1"/>
    <x v="4"/>
    <x v="72"/>
    <x v="1"/>
    <x v="2"/>
    <x v="428"/>
  </r>
  <r>
    <x v="542"/>
    <x v="64"/>
    <x v="7"/>
    <x v="18"/>
    <x v="18"/>
    <x v="10"/>
    <x v="1"/>
    <x v="1"/>
    <x v="4"/>
    <x v="72"/>
    <x v="2"/>
    <x v="1"/>
    <x v="429"/>
  </r>
  <r>
    <x v="543"/>
    <x v="65"/>
    <x v="7"/>
    <x v="18"/>
    <x v="18"/>
    <x v="10"/>
    <x v="1"/>
    <x v="1"/>
    <x v="4"/>
    <x v="72"/>
    <x v="2"/>
    <x v="2"/>
    <x v="430"/>
  </r>
  <r>
    <x v="544"/>
    <x v="66"/>
    <x v="7"/>
    <x v="18"/>
    <x v="18"/>
    <x v="10"/>
    <x v="1"/>
    <x v="1"/>
    <x v="4"/>
    <x v="72"/>
    <x v="1"/>
    <x v="1"/>
    <x v="431"/>
  </r>
  <r>
    <x v="545"/>
    <x v="63"/>
    <x v="7"/>
    <x v="18"/>
    <x v="18"/>
    <x v="10"/>
    <x v="1"/>
    <x v="1"/>
    <x v="5"/>
    <x v="73"/>
    <x v="1"/>
    <x v="2"/>
    <x v="432"/>
  </r>
  <r>
    <x v="546"/>
    <x v="64"/>
    <x v="7"/>
    <x v="18"/>
    <x v="18"/>
    <x v="10"/>
    <x v="1"/>
    <x v="1"/>
    <x v="5"/>
    <x v="73"/>
    <x v="2"/>
    <x v="1"/>
    <x v="433"/>
  </r>
  <r>
    <x v="547"/>
    <x v="65"/>
    <x v="7"/>
    <x v="18"/>
    <x v="18"/>
    <x v="10"/>
    <x v="1"/>
    <x v="1"/>
    <x v="5"/>
    <x v="73"/>
    <x v="2"/>
    <x v="2"/>
    <x v="434"/>
  </r>
  <r>
    <x v="548"/>
    <x v="66"/>
    <x v="7"/>
    <x v="18"/>
    <x v="18"/>
    <x v="10"/>
    <x v="1"/>
    <x v="1"/>
    <x v="5"/>
    <x v="73"/>
    <x v="1"/>
    <x v="1"/>
    <x v="435"/>
  </r>
  <r>
    <x v="549"/>
    <x v="63"/>
    <x v="7"/>
    <x v="18"/>
    <x v="18"/>
    <x v="10"/>
    <x v="1"/>
    <x v="1"/>
    <x v="6"/>
    <x v="74"/>
    <x v="1"/>
    <x v="2"/>
    <x v="436"/>
  </r>
  <r>
    <x v="550"/>
    <x v="64"/>
    <x v="7"/>
    <x v="18"/>
    <x v="18"/>
    <x v="10"/>
    <x v="1"/>
    <x v="1"/>
    <x v="6"/>
    <x v="74"/>
    <x v="2"/>
    <x v="1"/>
    <x v="437"/>
  </r>
  <r>
    <x v="551"/>
    <x v="65"/>
    <x v="7"/>
    <x v="18"/>
    <x v="18"/>
    <x v="10"/>
    <x v="1"/>
    <x v="1"/>
    <x v="6"/>
    <x v="74"/>
    <x v="2"/>
    <x v="2"/>
    <x v="438"/>
  </r>
  <r>
    <x v="552"/>
    <x v="66"/>
    <x v="7"/>
    <x v="18"/>
    <x v="18"/>
    <x v="10"/>
    <x v="1"/>
    <x v="1"/>
    <x v="6"/>
    <x v="74"/>
    <x v="1"/>
    <x v="1"/>
    <x v="439"/>
  </r>
  <r>
    <x v="553"/>
    <x v="63"/>
    <x v="7"/>
    <x v="18"/>
    <x v="18"/>
    <x v="10"/>
    <x v="1"/>
    <x v="1"/>
    <x v="7"/>
    <x v="75"/>
    <x v="1"/>
    <x v="2"/>
    <x v="440"/>
  </r>
  <r>
    <x v="554"/>
    <x v="64"/>
    <x v="7"/>
    <x v="18"/>
    <x v="18"/>
    <x v="10"/>
    <x v="1"/>
    <x v="1"/>
    <x v="7"/>
    <x v="75"/>
    <x v="2"/>
    <x v="1"/>
    <x v="415"/>
  </r>
  <r>
    <x v="555"/>
    <x v="65"/>
    <x v="7"/>
    <x v="18"/>
    <x v="18"/>
    <x v="10"/>
    <x v="1"/>
    <x v="1"/>
    <x v="7"/>
    <x v="75"/>
    <x v="2"/>
    <x v="2"/>
    <x v="441"/>
  </r>
  <r>
    <x v="556"/>
    <x v="66"/>
    <x v="7"/>
    <x v="18"/>
    <x v="18"/>
    <x v="10"/>
    <x v="1"/>
    <x v="1"/>
    <x v="7"/>
    <x v="75"/>
    <x v="1"/>
    <x v="1"/>
    <x v="413"/>
  </r>
  <r>
    <x v="557"/>
    <x v="67"/>
    <x v="6"/>
    <x v="19"/>
    <x v="19"/>
    <x v="9"/>
    <x v="7"/>
    <x v="1"/>
    <x v="0"/>
    <x v="60"/>
    <x v="6"/>
    <x v="1"/>
    <x v="442"/>
  </r>
  <r>
    <x v="558"/>
    <x v="68"/>
    <x v="6"/>
    <x v="19"/>
    <x v="19"/>
    <x v="9"/>
    <x v="7"/>
    <x v="1"/>
    <x v="0"/>
    <x v="60"/>
    <x v="6"/>
    <x v="2"/>
    <x v="443"/>
  </r>
  <r>
    <x v="559"/>
    <x v="67"/>
    <x v="6"/>
    <x v="19"/>
    <x v="19"/>
    <x v="9"/>
    <x v="7"/>
    <x v="1"/>
    <x v="1"/>
    <x v="61"/>
    <x v="6"/>
    <x v="1"/>
    <x v="444"/>
  </r>
  <r>
    <x v="560"/>
    <x v="68"/>
    <x v="6"/>
    <x v="19"/>
    <x v="19"/>
    <x v="9"/>
    <x v="7"/>
    <x v="1"/>
    <x v="1"/>
    <x v="61"/>
    <x v="6"/>
    <x v="2"/>
    <x v="445"/>
  </r>
  <r>
    <x v="561"/>
    <x v="67"/>
    <x v="6"/>
    <x v="19"/>
    <x v="19"/>
    <x v="9"/>
    <x v="7"/>
    <x v="1"/>
    <x v="2"/>
    <x v="62"/>
    <x v="6"/>
    <x v="1"/>
    <x v="446"/>
  </r>
  <r>
    <x v="562"/>
    <x v="68"/>
    <x v="6"/>
    <x v="19"/>
    <x v="19"/>
    <x v="9"/>
    <x v="7"/>
    <x v="1"/>
    <x v="2"/>
    <x v="62"/>
    <x v="6"/>
    <x v="2"/>
    <x v="447"/>
  </r>
  <r>
    <x v="563"/>
    <x v="67"/>
    <x v="6"/>
    <x v="19"/>
    <x v="19"/>
    <x v="9"/>
    <x v="7"/>
    <x v="1"/>
    <x v="3"/>
    <x v="63"/>
    <x v="6"/>
    <x v="1"/>
    <x v="448"/>
  </r>
  <r>
    <x v="564"/>
    <x v="68"/>
    <x v="6"/>
    <x v="19"/>
    <x v="19"/>
    <x v="9"/>
    <x v="7"/>
    <x v="1"/>
    <x v="3"/>
    <x v="63"/>
    <x v="6"/>
    <x v="2"/>
    <x v="449"/>
  </r>
  <r>
    <x v="565"/>
    <x v="67"/>
    <x v="6"/>
    <x v="19"/>
    <x v="19"/>
    <x v="9"/>
    <x v="7"/>
    <x v="1"/>
    <x v="4"/>
    <x v="64"/>
    <x v="6"/>
    <x v="1"/>
    <x v="450"/>
  </r>
  <r>
    <x v="566"/>
    <x v="68"/>
    <x v="6"/>
    <x v="19"/>
    <x v="19"/>
    <x v="9"/>
    <x v="7"/>
    <x v="1"/>
    <x v="4"/>
    <x v="64"/>
    <x v="6"/>
    <x v="2"/>
    <x v="451"/>
  </r>
  <r>
    <x v="567"/>
    <x v="67"/>
    <x v="6"/>
    <x v="19"/>
    <x v="19"/>
    <x v="9"/>
    <x v="7"/>
    <x v="1"/>
    <x v="5"/>
    <x v="65"/>
    <x v="6"/>
    <x v="1"/>
    <x v="452"/>
  </r>
  <r>
    <x v="568"/>
    <x v="68"/>
    <x v="6"/>
    <x v="19"/>
    <x v="19"/>
    <x v="9"/>
    <x v="7"/>
    <x v="1"/>
    <x v="5"/>
    <x v="65"/>
    <x v="6"/>
    <x v="2"/>
    <x v="453"/>
  </r>
  <r>
    <x v="569"/>
    <x v="67"/>
    <x v="6"/>
    <x v="19"/>
    <x v="19"/>
    <x v="9"/>
    <x v="7"/>
    <x v="1"/>
    <x v="6"/>
    <x v="66"/>
    <x v="6"/>
    <x v="1"/>
    <x v="454"/>
  </r>
  <r>
    <x v="570"/>
    <x v="68"/>
    <x v="6"/>
    <x v="19"/>
    <x v="19"/>
    <x v="9"/>
    <x v="7"/>
    <x v="1"/>
    <x v="6"/>
    <x v="66"/>
    <x v="6"/>
    <x v="2"/>
    <x v="455"/>
  </r>
  <r>
    <x v="571"/>
    <x v="67"/>
    <x v="6"/>
    <x v="19"/>
    <x v="19"/>
    <x v="9"/>
    <x v="7"/>
    <x v="1"/>
    <x v="7"/>
    <x v="67"/>
    <x v="6"/>
    <x v="1"/>
    <x v="456"/>
  </r>
  <r>
    <x v="572"/>
    <x v="68"/>
    <x v="6"/>
    <x v="19"/>
    <x v="19"/>
    <x v="9"/>
    <x v="7"/>
    <x v="1"/>
    <x v="7"/>
    <x v="67"/>
    <x v="6"/>
    <x v="2"/>
    <x v="457"/>
  </r>
  <r>
    <x v="573"/>
    <x v="69"/>
    <x v="6"/>
    <x v="20"/>
    <x v="20"/>
    <x v="12"/>
    <x v="8"/>
    <x v="1"/>
    <x v="8"/>
    <x v="84"/>
    <x v="3"/>
    <x v="2"/>
    <x v="458"/>
  </r>
  <r>
    <x v="574"/>
    <x v="70"/>
    <x v="6"/>
    <x v="20"/>
    <x v="20"/>
    <x v="12"/>
    <x v="8"/>
    <x v="1"/>
    <x v="8"/>
    <x v="84"/>
    <x v="4"/>
    <x v="2"/>
    <x v="459"/>
  </r>
  <r>
    <x v="575"/>
    <x v="71"/>
    <x v="6"/>
    <x v="20"/>
    <x v="20"/>
    <x v="12"/>
    <x v="8"/>
    <x v="1"/>
    <x v="8"/>
    <x v="84"/>
    <x v="5"/>
    <x v="2"/>
    <x v="460"/>
  </r>
  <r>
    <x v="576"/>
    <x v="69"/>
    <x v="6"/>
    <x v="20"/>
    <x v="20"/>
    <x v="12"/>
    <x v="8"/>
    <x v="1"/>
    <x v="0"/>
    <x v="52"/>
    <x v="3"/>
    <x v="2"/>
    <x v="461"/>
  </r>
  <r>
    <x v="577"/>
    <x v="70"/>
    <x v="6"/>
    <x v="20"/>
    <x v="20"/>
    <x v="12"/>
    <x v="8"/>
    <x v="1"/>
    <x v="0"/>
    <x v="52"/>
    <x v="4"/>
    <x v="2"/>
    <x v="462"/>
  </r>
  <r>
    <x v="578"/>
    <x v="71"/>
    <x v="6"/>
    <x v="20"/>
    <x v="20"/>
    <x v="12"/>
    <x v="8"/>
    <x v="1"/>
    <x v="0"/>
    <x v="52"/>
    <x v="5"/>
    <x v="2"/>
    <x v="463"/>
  </r>
  <r>
    <x v="579"/>
    <x v="69"/>
    <x v="6"/>
    <x v="20"/>
    <x v="20"/>
    <x v="12"/>
    <x v="8"/>
    <x v="1"/>
    <x v="1"/>
    <x v="53"/>
    <x v="3"/>
    <x v="2"/>
    <x v="464"/>
  </r>
  <r>
    <x v="580"/>
    <x v="70"/>
    <x v="6"/>
    <x v="20"/>
    <x v="20"/>
    <x v="12"/>
    <x v="8"/>
    <x v="1"/>
    <x v="1"/>
    <x v="53"/>
    <x v="4"/>
    <x v="2"/>
    <x v="465"/>
  </r>
  <r>
    <x v="581"/>
    <x v="71"/>
    <x v="6"/>
    <x v="20"/>
    <x v="20"/>
    <x v="12"/>
    <x v="8"/>
    <x v="1"/>
    <x v="1"/>
    <x v="53"/>
    <x v="5"/>
    <x v="2"/>
    <x v="466"/>
  </r>
  <r>
    <x v="582"/>
    <x v="69"/>
    <x v="6"/>
    <x v="20"/>
    <x v="20"/>
    <x v="12"/>
    <x v="8"/>
    <x v="1"/>
    <x v="2"/>
    <x v="54"/>
    <x v="3"/>
    <x v="2"/>
    <x v="467"/>
  </r>
  <r>
    <x v="583"/>
    <x v="70"/>
    <x v="6"/>
    <x v="20"/>
    <x v="20"/>
    <x v="12"/>
    <x v="8"/>
    <x v="1"/>
    <x v="2"/>
    <x v="54"/>
    <x v="4"/>
    <x v="2"/>
    <x v="468"/>
  </r>
  <r>
    <x v="584"/>
    <x v="71"/>
    <x v="6"/>
    <x v="20"/>
    <x v="20"/>
    <x v="12"/>
    <x v="8"/>
    <x v="1"/>
    <x v="2"/>
    <x v="54"/>
    <x v="5"/>
    <x v="2"/>
    <x v="469"/>
  </r>
  <r>
    <x v="585"/>
    <x v="72"/>
    <x v="5"/>
    <x v="7"/>
    <x v="7"/>
    <x v="4"/>
    <x v="2"/>
    <x v="1"/>
    <x v="0"/>
    <x v="9"/>
    <x v="3"/>
    <x v="1"/>
    <x v="470"/>
  </r>
  <r>
    <x v="586"/>
    <x v="73"/>
    <x v="5"/>
    <x v="7"/>
    <x v="7"/>
    <x v="4"/>
    <x v="2"/>
    <x v="1"/>
    <x v="0"/>
    <x v="9"/>
    <x v="3"/>
    <x v="2"/>
    <x v="471"/>
  </r>
  <r>
    <x v="587"/>
    <x v="74"/>
    <x v="5"/>
    <x v="7"/>
    <x v="7"/>
    <x v="4"/>
    <x v="2"/>
    <x v="1"/>
    <x v="0"/>
    <x v="9"/>
    <x v="4"/>
    <x v="1"/>
    <x v="472"/>
  </r>
  <r>
    <x v="588"/>
    <x v="75"/>
    <x v="5"/>
    <x v="7"/>
    <x v="7"/>
    <x v="4"/>
    <x v="2"/>
    <x v="1"/>
    <x v="0"/>
    <x v="9"/>
    <x v="4"/>
    <x v="2"/>
    <x v="473"/>
  </r>
  <r>
    <x v="589"/>
    <x v="76"/>
    <x v="5"/>
    <x v="7"/>
    <x v="7"/>
    <x v="4"/>
    <x v="2"/>
    <x v="1"/>
    <x v="0"/>
    <x v="9"/>
    <x v="5"/>
    <x v="1"/>
    <x v="474"/>
  </r>
  <r>
    <x v="590"/>
    <x v="77"/>
    <x v="5"/>
    <x v="7"/>
    <x v="7"/>
    <x v="4"/>
    <x v="2"/>
    <x v="1"/>
    <x v="0"/>
    <x v="9"/>
    <x v="5"/>
    <x v="2"/>
    <x v="472"/>
  </r>
  <r>
    <x v="591"/>
    <x v="72"/>
    <x v="5"/>
    <x v="7"/>
    <x v="7"/>
    <x v="4"/>
    <x v="2"/>
    <x v="1"/>
    <x v="1"/>
    <x v="10"/>
    <x v="3"/>
    <x v="1"/>
    <x v="475"/>
  </r>
  <r>
    <x v="592"/>
    <x v="73"/>
    <x v="5"/>
    <x v="7"/>
    <x v="7"/>
    <x v="4"/>
    <x v="2"/>
    <x v="1"/>
    <x v="1"/>
    <x v="10"/>
    <x v="3"/>
    <x v="2"/>
    <x v="476"/>
  </r>
  <r>
    <x v="593"/>
    <x v="74"/>
    <x v="5"/>
    <x v="7"/>
    <x v="7"/>
    <x v="4"/>
    <x v="2"/>
    <x v="1"/>
    <x v="1"/>
    <x v="10"/>
    <x v="4"/>
    <x v="1"/>
    <x v="477"/>
  </r>
  <r>
    <x v="594"/>
    <x v="75"/>
    <x v="5"/>
    <x v="7"/>
    <x v="7"/>
    <x v="4"/>
    <x v="2"/>
    <x v="1"/>
    <x v="1"/>
    <x v="10"/>
    <x v="4"/>
    <x v="2"/>
    <x v="337"/>
  </r>
  <r>
    <x v="595"/>
    <x v="76"/>
    <x v="5"/>
    <x v="7"/>
    <x v="7"/>
    <x v="4"/>
    <x v="2"/>
    <x v="1"/>
    <x v="1"/>
    <x v="10"/>
    <x v="5"/>
    <x v="1"/>
    <x v="478"/>
  </r>
  <r>
    <x v="596"/>
    <x v="77"/>
    <x v="5"/>
    <x v="7"/>
    <x v="7"/>
    <x v="4"/>
    <x v="2"/>
    <x v="1"/>
    <x v="1"/>
    <x v="10"/>
    <x v="5"/>
    <x v="2"/>
    <x v="477"/>
  </r>
  <r>
    <x v="597"/>
    <x v="72"/>
    <x v="5"/>
    <x v="7"/>
    <x v="7"/>
    <x v="4"/>
    <x v="2"/>
    <x v="1"/>
    <x v="2"/>
    <x v="11"/>
    <x v="3"/>
    <x v="1"/>
    <x v="479"/>
  </r>
  <r>
    <x v="598"/>
    <x v="73"/>
    <x v="5"/>
    <x v="7"/>
    <x v="7"/>
    <x v="4"/>
    <x v="2"/>
    <x v="1"/>
    <x v="2"/>
    <x v="11"/>
    <x v="3"/>
    <x v="2"/>
    <x v="480"/>
  </r>
  <r>
    <x v="599"/>
    <x v="74"/>
    <x v="5"/>
    <x v="7"/>
    <x v="7"/>
    <x v="4"/>
    <x v="2"/>
    <x v="1"/>
    <x v="2"/>
    <x v="11"/>
    <x v="4"/>
    <x v="1"/>
    <x v="481"/>
  </r>
  <r>
    <x v="600"/>
    <x v="75"/>
    <x v="5"/>
    <x v="7"/>
    <x v="7"/>
    <x v="4"/>
    <x v="2"/>
    <x v="1"/>
    <x v="2"/>
    <x v="11"/>
    <x v="4"/>
    <x v="2"/>
    <x v="482"/>
  </r>
  <r>
    <x v="601"/>
    <x v="76"/>
    <x v="5"/>
    <x v="7"/>
    <x v="7"/>
    <x v="4"/>
    <x v="2"/>
    <x v="1"/>
    <x v="2"/>
    <x v="11"/>
    <x v="5"/>
    <x v="1"/>
    <x v="483"/>
  </r>
  <r>
    <x v="602"/>
    <x v="77"/>
    <x v="5"/>
    <x v="7"/>
    <x v="7"/>
    <x v="4"/>
    <x v="2"/>
    <x v="1"/>
    <x v="2"/>
    <x v="11"/>
    <x v="5"/>
    <x v="2"/>
    <x v="481"/>
  </r>
  <r>
    <x v="603"/>
    <x v="72"/>
    <x v="5"/>
    <x v="7"/>
    <x v="7"/>
    <x v="4"/>
    <x v="2"/>
    <x v="1"/>
    <x v="3"/>
    <x v="12"/>
    <x v="3"/>
    <x v="1"/>
    <x v="484"/>
  </r>
  <r>
    <x v="604"/>
    <x v="73"/>
    <x v="5"/>
    <x v="7"/>
    <x v="7"/>
    <x v="4"/>
    <x v="2"/>
    <x v="1"/>
    <x v="3"/>
    <x v="12"/>
    <x v="3"/>
    <x v="2"/>
    <x v="485"/>
  </r>
  <r>
    <x v="605"/>
    <x v="74"/>
    <x v="5"/>
    <x v="7"/>
    <x v="7"/>
    <x v="4"/>
    <x v="2"/>
    <x v="1"/>
    <x v="3"/>
    <x v="12"/>
    <x v="4"/>
    <x v="1"/>
    <x v="486"/>
  </r>
  <r>
    <x v="606"/>
    <x v="75"/>
    <x v="5"/>
    <x v="7"/>
    <x v="7"/>
    <x v="4"/>
    <x v="2"/>
    <x v="1"/>
    <x v="3"/>
    <x v="12"/>
    <x v="4"/>
    <x v="2"/>
    <x v="487"/>
  </r>
  <r>
    <x v="607"/>
    <x v="76"/>
    <x v="5"/>
    <x v="7"/>
    <x v="7"/>
    <x v="4"/>
    <x v="2"/>
    <x v="1"/>
    <x v="3"/>
    <x v="12"/>
    <x v="5"/>
    <x v="1"/>
    <x v="488"/>
  </r>
  <r>
    <x v="608"/>
    <x v="77"/>
    <x v="5"/>
    <x v="7"/>
    <x v="7"/>
    <x v="4"/>
    <x v="2"/>
    <x v="1"/>
    <x v="3"/>
    <x v="12"/>
    <x v="5"/>
    <x v="2"/>
    <x v="486"/>
  </r>
  <r>
    <x v="609"/>
    <x v="72"/>
    <x v="5"/>
    <x v="7"/>
    <x v="7"/>
    <x v="4"/>
    <x v="2"/>
    <x v="1"/>
    <x v="8"/>
    <x v="17"/>
    <x v="3"/>
    <x v="1"/>
    <x v="356"/>
  </r>
  <r>
    <x v="610"/>
    <x v="73"/>
    <x v="5"/>
    <x v="7"/>
    <x v="7"/>
    <x v="4"/>
    <x v="2"/>
    <x v="1"/>
    <x v="8"/>
    <x v="17"/>
    <x v="3"/>
    <x v="2"/>
    <x v="489"/>
  </r>
  <r>
    <x v="611"/>
    <x v="74"/>
    <x v="5"/>
    <x v="7"/>
    <x v="7"/>
    <x v="4"/>
    <x v="2"/>
    <x v="1"/>
    <x v="8"/>
    <x v="17"/>
    <x v="4"/>
    <x v="1"/>
    <x v="490"/>
  </r>
  <r>
    <x v="612"/>
    <x v="75"/>
    <x v="5"/>
    <x v="7"/>
    <x v="7"/>
    <x v="4"/>
    <x v="2"/>
    <x v="1"/>
    <x v="8"/>
    <x v="17"/>
    <x v="4"/>
    <x v="2"/>
    <x v="491"/>
  </r>
  <r>
    <x v="613"/>
    <x v="76"/>
    <x v="5"/>
    <x v="7"/>
    <x v="7"/>
    <x v="4"/>
    <x v="2"/>
    <x v="1"/>
    <x v="8"/>
    <x v="17"/>
    <x v="5"/>
    <x v="1"/>
    <x v="492"/>
  </r>
  <r>
    <x v="614"/>
    <x v="77"/>
    <x v="5"/>
    <x v="7"/>
    <x v="7"/>
    <x v="4"/>
    <x v="2"/>
    <x v="1"/>
    <x v="8"/>
    <x v="17"/>
    <x v="5"/>
    <x v="2"/>
    <x v="490"/>
  </r>
  <r>
    <x v="615"/>
    <x v="78"/>
    <x v="5"/>
    <x v="6"/>
    <x v="6"/>
    <x v="4"/>
    <x v="2"/>
    <x v="1"/>
    <x v="0"/>
    <x v="9"/>
    <x v="3"/>
    <x v="1"/>
    <x v="493"/>
  </r>
  <r>
    <x v="616"/>
    <x v="79"/>
    <x v="5"/>
    <x v="6"/>
    <x v="6"/>
    <x v="4"/>
    <x v="2"/>
    <x v="1"/>
    <x v="0"/>
    <x v="9"/>
    <x v="3"/>
    <x v="2"/>
    <x v="494"/>
  </r>
  <r>
    <x v="617"/>
    <x v="80"/>
    <x v="5"/>
    <x v="6"/>
    <x v="6"/>
    <x v="4"/>
    <x v="2"/>
    <x v="1"/>
    <x v="0"/>
    <x v="9"/>
    <x v="4"/>
    <x v="1"/>
    <x v="495"/>
  </r>
  <r>
    <x v="618"/>
    <x v="81"/>
    <x v="5"/>
    <x v="6"/>
    <x v="6"/>
    <x v="4"/>
    <x v="2"/>
    <x v="1"/>
    <x v="0"/>
    <x v="9"/>
    <x v="4"/>
    <x v="2"/>
    <x v="496"/>
  </r>
  <r>
    <x v="619"/>
    <x v="82"/>
    <x v="5"/>
    <x v="6"/>
    <x v="6"/>
    <x v="4"/>
    <x v="2"/>
    <x v="1"/>
    <x v="0"/>
    <x v="9"/>
    <x v="5"/>
    <x v="1"/>
    <x v="497"/>
  </r>
  <r>
    <x v="620"/>
    <x v="83"/>
    <x v="5"/>
    <x v="6"/>
    <x v="6"/>
    <x v="4"/>
    <x v="2"/>
    <x v="1"/>
    <x v="0"/>
    <x v="9"/>
    <x v="5"/>
    <x v="2"/>
    <x v="495"/>
  </r>
  <r>
    <x v="621"/>
    <x v="78"/>
    <x v="5"/>
    <x v="6"/>
    <x v="6"/>
    <x v="4"/>
    <x v="2"/>
    <x v="1"/>
    <x v="1"/>
    <x v="10"/>
    <x v="3"/>
    <x v="1"/>
    <x v="498"/>
  </r>
  <r>
    <x v="622"/>
    <x v="79"/>
    <x v="5"/>
    <x v="6"/>
    <x v="6"/>
    <x v="4"/>
    <x v="2"/>
    <x v="1"/>
    <x v="1"/>
    <x v="10"/>
    <x v="3"/>
    <x v="2"/>
    <x v="499"/>
  </r>
  <r>
    <x v="623"/>
    <x v="80"/>
    <x v="5"/>
    <x v="6"/>
    <x v="6"/>
    <x v="4"/>
    <x v="2"/>
    <x v="1"/>
    <x v="1"/>
    <x v="10"/>
    <x v="4"/>
    <x v="1"/>
    <x v="500"/>
  </r>
  <r>
    <x v="624"/>
    <x v="81"/>
    <x v="5"/>
    <x v="6"/>
    <x v="6"/>
    <x v="4"/>
    <x v="2"/>
    <x v="1"/>
    <x v="1"/>
    <x v="10"/>
    <x v="4"/>
    <x v="2"/>
    <x v="501"/>
  </r>
  <r>
    <x v="625"/>
    <x v="82"/>
    <x v="5"/>
    <x v="6"/>
    <x v="6"/>
    <x v="4"/>
    <x v="2"/>
    <x v="1"/>
    <x v="1"/>
    <x v="10"/>
    <x v="5"/>
    <x v="1"/>
    <x v="502"/>
  </r>
  <r>
    <x v="626"/>
    <x v="83"/>
    <x v="5"/>
    <x v="6"/>
    <x v="6"/>
    <x v="4"/>
    <x v="2"/>
    <x v="1"/>
    <x v="1"/>
    <x v="10"/>
    <x v="5"/>
    <x v="2"/>
    <x v="500"/>
  </r>
  <r>
    <x v="627"/>
    <x v="78"/>
    <x v="5"/>
    <x v="6"/>
    <x v="6"/>
    <x v="4"/>
    <x v="2"/>
    <x v="1"/>
    <x v="2"/>
    <x v="11"/>
    <x v="3"/>
    <x v="1"/>
    <x v="490"/>
  </r>
  <r>
    <x v="628"/>
    <x v="79"/>
    <x v="5"/>
    <x v="6"/>
    <x v="6"/>
    <x v="4"/>
    <x v="2"/>
    <x v="1"/>
    <x v="2"/>
    <x v="11"/>
    <x v="3"/>
    <x v="2"/>
    <x v="503"/>
  </r>
  <r>
    <x v="629"/>
    <x v="80"/>
    <x v="5"/>
    <x v="6"/>
    <x v="6"/>
    <x v="4"/>
    <x v="2"/>
    <x v="1"/>
    <x v="2"/>
    <x v="11"/>
    <x v="4"/>
    <x v="1"/>
    <x v="504"/>
  </r>
  <r>
    <x v="630"/>
    <x v="81"/>
    <x v="5"/>
    <x v="6"/>
    <x v="6"/>
    <x v="4"/>
    <x v="2"/>
    <x v="1"/>
    <x v="2"/>
    <x v="11"/>
    <x v="4"/>
    <x v="2"/>
    <x v="505"/>
  </r>
  <r>
    <x v="631"/>
    <x v="82"/>
    <x v="5"/>
    <x v="6"/>
    <x v="6"/>
    <x v="4"/>
    <x v="2"/>
    <x v="1"/>
    <x v="2"/>
    <x v="11"/>
    <x v="5"/>
    <x v="1"/>
    <x v="506"/>
  </r>
  <r>
    <x v="632"/>
    <x v="83"/>
    <x v="5"/>
    <x v="6"/>
    <x v="6"/>
    <x v="4"/>
    <x v="2"/>
    <x v="1"/>
    <x v="2"/>
    <x v="11"/>
    <x v="5"/>
    <x v="2"/>
    <x v="504"/>
  </r>
  <r>
    <x v="633"/>
    <x v="78"/>
    <x v="5"/>
    <x v="6"/>
    <x v="6"/>
    <x v="4"/>
    <x v="2"/>
    <x v="1"/>
    <x v="3"/>
    <x v="12"/>
    <x v="3"/>
    <x v="1"/>
    <x v="507"/>
  </r>
  <r>
    <x v="634"/>
    <x v="79"/>
    <x v="5"/>
    <x v="6"/>
    <x v="6"/>
    <x v="4"/>
    <x v="2"/>
    <x v="1"/>
    <x v="3"/>
    <x v="12"/>
    <x v="3"/>
    <x v="2"/>
    <x v="508"/>
  </r>
  <r>
    <x v="635"/>
    <x v="80"/>
    <x v="5"/>
    <x v="6"/>
    <x v="6"/>
    <x v="4"/>
    <x v="2"/>
    <x v="1"/>
    <x v="3"/>
    <x v="12"/>
    <x v="4"/>
    <x v="1"/>
    <x v="509"/>
  </r>
  <r>
    <x v="636"/>
    <x v="81"/>
    <x v="5"/>
    <x v="6"/>
    <x v="6"/>
    <x v="4"/>
    <x v="2"/>
    <x v="1"/>
    <x v="3"/>
    <x v="12"/>
    <x v="4"/>
    <x v="2"/>
    <x v="510"/>
  </r>
  <r>
    <x v="637"/>
    <x v="82"/>
    <x v="5"/>
    <x v="6"/>
    <x v="6"/>
    <x v="4"/>
    <x v="2"/>
    <x v="1"/>
    <x v="3"/>
    <x v="12"/>
    <x v="5"/>
    <x v="1"/>
    <x v="511"/>
  </r>
  <r>
    <x v="638"/>
    <x v="83"/>
    <x v="5"/>
    <x v="6"/>
    <x v="6"/>
    <x v="4"/>
    <x v="2"/>
    <x v="1"/>
    <x v="3"/>
    <x v="12"/>
    <x v="5"/>
    <x v="2"/>
    <x v="509"/>
  </r>
  <r>
    <x v="639"/>
    <x v="78"/>
    <x v="5"/>
    <x v="6"/>
    <x v="6"/>
    <x v="4"/>
    <x v="2"/>
    <x v="1"/>
    <x v="4"/>
    <x v="13"/>
    <x v="3"/>
    <x v="1"/>
    <x v="512"/>
  </r>
  <r>
    <x v="640"/>
    <x v="79"/>
    <x v="5"/>
    <x v="6"/>
    <x v="6"/>
    <x v="4"/>
    <x v="2"/>
    <x v="1"/>
    <x v="4"/>
    <x v="13"/>
    <x v="3"/>
    <x v="2"/>
    <x v="513"/>
  </r>
  <r>
    <x v="641"/>
    <x v="80"/>
    <x v="5"/>
    <x v="6"/>
    <x v="6"/>
    <x v="4"/>
    <x v="2"/>
    <x v="1"/>
    <x v="4"/>
    <x v="13"/>
    <x v="4"/>
    <x v="1"/>
    <x v="514"/>
  </r>
  <r>
    <x v="642"/>
    <x v="81"/>
    <x v="5"/>
    <x v="6"/>
    <x v="6"/>
    <x v="4"/>
    <x v="2"/>
    <x v="1"/>
    <x v="4"/>
    <x v="13"/>
    <x v="4"/>
    <x v="2"/>
    <x v="515"/>
  </r>
  <r>
    <x v="643"/>
    <x v="82"/>
    <x v="5"/>
    <x v="6"/>
    <x v="6"/>
    <x v="4"/>
    <x v="2"/>
    <x v="1"/>
    <x v="4"/>
    <x v="13"/>
    <x v="5"/>
    <x v="1"/>
    <x v="516"/>
  </r>
  <r>
    <x v="644"/>
    <x v="83"/>
    <x v="5"/>
    <x v="6"/>
    <x v="6"/>
    <x v="4"/>
    <x v="2"/>
    <x v="1"/>
    <x v="4"/>
    <x v="13"/>
    <x v="5"/>
    <x v="2"/>
    <x v="514"/>
  </r>
  <r>
    <x v="645"/>
    <x v="78"/>
    <x v="5"/>
    <x v="6"/>
    <x v="6"/>
    <x v="4"/>
    <x v="2"/>
    <x v="1"/>
    <x v="5"/>
    <x v="14"/>
    <x v="3"/>
    <x v="1"/>
    <x v="517"/>
  </r>
  <r>
    <x v="646"/>
    <x v="79"/>
    <x v="5"/>
    <x v="6"/>
    <x v="6"/>
    <x v="4"/>
    <x v="2"/>
    <x v="1"/>
    <x v="5"/>
    <x v="14"/>
    <x v="3"/>
    <x v="2"/>
    <x v="518"/>
  </r>
  <r>
    <x v="647"/>
    <x v="80"/>
    <x v="5"/>
    <x v="6"/>
    <x v="6"/>
    <x v="4"/>
    <x v="2"/>
    <x v="1"/>
    <x v="5"/>
    <x v="14"/>
    <x v="4"/>
    <x v="1"/>
    <x v="519"/>
  </r>
  <r>
    <x v="648"/>
    <x v="81"/>
    <x v="5"/>
    <x v="6"/>
    <x v="6"/>
    <x v="4"/>
    <x v="2"/>
    <x v="1"/>
    <x v="5"/>
    <x v="14"/>
    <x v="4"/>
    <x v="2"/>
    <x v="520"/>
  </r>
  <r>
    <x v="649"/>
    <x v="82"/>
    <x v="5"/>
    <x v="6"/>
    <x v="6"/>
    <x v="4"/>
    <x v="2"/>
    <x v="1"/>
    <x v="5"/>
    <x v="14"/>
    <x v="5"/>
    <x v="1"/>
    <x v="521"/>
  </r>
  <r>
    <x v="650"/>
    <x v="83"/>
    <x v="5"/>
    <x v="6"/>
    <x v="6"/>
    <x v="4"/>
    <x v="2"/>
    <x v="1"/>
    <x v="5"/>
    <x v="14"/>
    <x v="5"/>
    <x v="2"/>
    <x v="519"/>
  </r>
  <r>
    <x v="651"/>
    <x v="78"/>
    <x v="5"/>
    <x v="6"/>
    <x v="6"/>
    <x v="4"/>
    <x v="2"/>
    <x v="1"/>
    <x v="6"/>
    <x v="15"/>
    <x v="3"/>
    <x v="1"/>
    <x v="522"/>
  </r>
  <r>
    <x v="652"/>
    <x v="79"/>
    <x v="5"/>
    <x v="6"/>
    <x v="6"/>
    <x v="4"/>
    <x v="2"/>
    <x v="1"/>
    <x v="6"/>
    <x v="15"/>
    <x v="3"/>
    <x v="2"/>
    <x v="523"/>
  </r>
  <r>
    <x v="653"/>
    <x v="80"/>
    <x v="5"/>
    <x v="6"/>
    <x v="6"/>
    <x v="4"/>
    <x v="2"/>
    <x v="1"/>
    <x v="6"/>
    <x v="15"/>
    <x v="4"/>
    <x v="1"/>
    <x v="524"/>
  </r>
  <r>
    <x v="654"/>
    <x v="81"/>
    <x v="5"/>
    <x v="6"/>
    <x v="6"/>
    <x v="4"/>
    <x v="2"/>
    <x v="1"/>
    <x v="6"/>
    <x v="15"/>
    <x v="4"/>
    <x v="2"/>
    <x v="525"/>
  </r>
  <r>
    <x v="655"/>
    <x v="82"/>
    <x v="5"/>
    <x v="6"/>
    <x v="6"/>
    <x v="4"/>
    <x v="2"/>
    <x v="1"/>
    <x v="6"/>
    <x v="15"/>
    <x v="5"/>
    <x v="1"/>
    <x v="526"/>
  </r>
  <r>
    <x v="656"/>
    <x v="83"/>
    <x v="5"/>
    <x v="6"/>
    <x v="6"/>
    <x v="4"/>
    <x v="2"/>
    <x v="1"/>
    <x v="6"/>
    <x v="15"/>
    <x v="5"/>
    <x v="2"/>
    <x v="524"/>
  </r>
  <r>
    <x v="657"/>
    <x v="78"/>
    <x v="5"/>
    <x v="6"/>
    <x v="6"/>
    <x v="4"/>
    <x v="2"/>
    <x v="1"/>
    <x v="7"/>
    <x v="16"/>
    <x v="3"/>
    <x v="1"/>
    <x v="527"/>
  </r>
  <r>
    <x v="658"/>
    <x v="79"/>
    <x v="5"/>
    <x v="6"/>
    <x v="6"/>
    <x v="4"/>
    <x v="2"/>
    <x v="1"/>
    <x v="7"/>
    <x v="16"/>
    <x v="3"/>
    <x v="2"/>
    <x v="528"/>
  </r>
  <r>
    <x v="659"/>
    <x v="80"/>
    <x v="5"/>
    <x v="6"/>
    <x v="6"/>
    <x v="4"/>
    <x v="2"/>
    <x v="1"/>
    <x v="7"/>
    <x v="16"/>
    <x v="4"/>
    <x v="1"/>
    <x v="529"/>
  </r>
  <r>
    <x v="660"/>
    <x v="81"/>
    <x v="5"/>
    <x v="6"/>
    <x v="6"/>
    <x v="4"/>
    <x v="2"/>
    <x v="1"/>
    <x v="7"/>
    <x v="16"/>
    <x v="4"/>
    <x v="2"/>
    <x v="530"/>
  </r>
  <r>
    <x v="661"/>
    <x v="82"/>
    <x v="5"/>
    <x v="6"/>
    <x v="6"/>
    <x v="4"/>
    <x v="2"/>
    <x v="1"/>
    <x v="7"/>
    <x v="16"/>
    <x v="5"/>
    <x v="1"/>
    <x v="531"/>
  </r>
  <r>
    <x v="662"/>
    <x v="83"/>
    <x v="5"/>
    <x v="6"/>
    <x v="6"/>
    <x v="4"/>
    <x v="2"/>
    <x v="1"/>
    <x v="7"/>
    <x v="16"/>
    <x v="5"/>
    <x v="2"/>
    <x v="529"/>
  </r>
  <r>
    <x v="663"/>
    <x v="84"/>
    <x v="5"/>
    <x v="5"/>
    <x v="5"/>
    <x v="4"/>
    <x v="2"/>
    <x v="1"/>
    <x v="0"/>
    <x v="9"/>
    <x v="3"/>
    <x v="1"/>
    <x v="532"/>
  </r>
  <r>
    <x v="664"/>
    <x v="85"/>
    <x v="5"/>
    <x v="5"/>
    <x v="5"/>
    <x v="4"/>
    <x v="2"/>
    <x v="1"/>
    <x v="0"/>
    <x v="9"/>
    <x v="3"/>
    <x v="2"/>
    <x v="533"/>
  </r>
  <r>
    <x v="665"/>
    <x v="86"/>
    <x v="5"/>
    <x v="5"/>
    <x v="5"/>
    <x v="4"/>
    <x v="2"/>
    <x v="1"/>
    <x v="0"/>
    <x v="9"/>
    <x v="4"/>
    <x v="1"/>
    <x v="502"/>
  </r>
  <r>
    <x v="666"/>
    <x v="87"/>
    <x v="5"/>
    <x v="5"/>
    <x v="5"/>
    <x v="4"/>
    <x v="2"/>
    <x v="1"/>
    <x v="0"/>
    <x v="9"/>
    <x v="4"/>
    <x v="2"/>
    <x v="534"/>
  </r>
  <r>
    <x v="667"/>
    <x v="88"/>
    <x v="5"/>
    <x v="5"/>
    <x v="5"/>
    <x v="4"/>
    <x v="2"/>
    <x v="1"/>
    <x v="0"/>
    <x v="9"/>
    <x v="5"/>
    <x v="1"/>
    <x v="535"/>
  </r>
  <r>
    <x v="668"/>
    <x v="89"/>
    <x v="5"/>
    <x v="5"/>
    <x v="5"/>
    <x v="4"/>
    <x v="2"/>
    <x v="1"/>
    <x v="0"/>
    <x v="9"/>
    <x v="5"/>
    <x v="2"/>
    <x v="502"/>
  </r>
  <r>
    <x v="669"/>
    <x v="84"/>
    <x v="5"/>
    <x v="5"/>
    <x v="5"/>
    <x v="4"/>
    <x v="2"/>
    <x v="1"/>
    <x v="1"/>
    <x v="10"/>
    <x v="3"/>
    <x v="1"/>
    <x v="536"/>
  </r>
  <r>
    <x v="670"/>
    <x v="85"/>
    <x v="5"/>
    <x v="5"/>
    <x v="5"/>
    <x v="4"/>
    <x v="2"/>
    <x v="1"/>
    <x v="1"/>
    <x v="10"/>
    <x v="3"/>
    <x v="2"/>
    <x v="537"/>
  </r>
  <r>
    <x v="671"/>
    <x v="86"/>
    <x v="5"/>
    <x v="5"/>
    <x v="5"/>
    <x v="4"/>
    <x v="2"/>
    <x v="1"/>
    <x v="1"/>
    <x v="10"/>
    <x v="4"/>
    <x v="1"/>
    <x v="538"/>
  </r>
  <r>
    <x v="672"/>
    <x v="87"/>
    <x v="5"/>
    <x v="5"/>
    <x v="5"/>
    <x v="4"/>
    <x v="2"/>
    <x v="1"/>
    <x v="1"/>
    <x v="10"/>
    <x v="4"/>
    <x v="2"/>
    <x v="539"/>
  </r>
  <r>
    <x v="673"/>
    <x v="88"/>
    <x v="5"/>
    <x v="5"/>
    <x v="5"/>
    <x v="4"/>
    <x v="2"/>
    <x v="1"/>
    <x v="1"/>
    <x v="10"/>
    <x v="5"/>
    <x v="1"/>
    <x v="540"/>
  </r>
  <r>
    <x v="674"/>
    <x v="89"/>
    <x v="5"/>
    <x v="5"/>
    <x v="5"/>
    <x v="4"/>
    <x v="2"/>
    <x v="1"/>
    <x v="1"/>
    <x v="10"/>
    <x v="5"/>
    <x v="2"/>
    <x v="538"/>
  </r>
  <r>
    <x v="675"/>
    <x v="84"/>
    <x v="5"/>
    <x v="5"/>
    <x v="5"/>
    <x v="4"/>
    <x v="2"/>
    <x v="1"/>
    <x v="2"/>
    <x v="11"/>
    <x v="3"/>
    <x v="1"/>
    <x v="541"/>
  </r>
  <r>
    <x v="676"/>
    <x v="85"/>
    <x v="5"/>
    <x v="5"/>
    <x v="5"/>
    <x v="4"/>
    <x v="2"/>
    <x v="1"/>
    <x v="2"/>
    <x v="11"/>
    <x v="3"/>
    <x v="2"/>
    <x v="542"/>
  </r>
  <r>
    <x v="677"/>
    <x v="86"/>
    <x v="5"/>
    <x v="5"/>
    <x v="5"/>
    <x v="4"/>
    <x v="2"/>
    <x v="1"/>
    <x v="2"/>
    <x v="11"/>
    <x v="4"/>
    <x v="1"/>
    <x v="543"/>
  </r>
  <r>
    <x v="678"/>
    <x v="87"/>
    <x v="5"/>
    <x v="5"/>
    <x v="5"/>
    <x v="4"/>
    <x v="2"/>
    <x v="1"/>
    <x v="2"/>
    <x v="11"/>
    <x v="4"/>
    <x v="2"/>
    <x v="544"/>
  </r>
  <r>
    <x v="679"/>
    <x v="88"/>
    <x v="5"/>
    <x v="5"/>
    <x v="5"/>
    <x v="4"/>
    <x v="2"/>
    <x v="1"/>
    <x v="2"/>
    <x v="11"/>
    <x v="5"/>
    <x v="1"/>
    <x v="545"/>
  </r>
  <r>
    <x v="680"/>
    <x v="89"/>
    <x v="5"/>
    <x v="5"/>
    <x v="5"/>
    <x v="4"/>
    <x v="2"/>
    <x v="1"/>
    <x v="2"/>
    <x v="11"/>
    <x v="5"/>
    <x v="2"/>
    <x v="543"/>
  </r>
  <r>
    <x v="681"/>
    <x v="84"/>
    <x v="5"/>
    <x v="5"/>
    <x v="5"/>
    <x v="4"/>
    <x v="2"/>
    <x v="1"/>
    <x v="3"/>
    <x v="12"/>
    <x v="3"/>
    <x v="1"/>
    <x v="546"/>
  </r>
  <r>
    <x v="682"/>
    <x v="85"/>
    <x v="5"/>
    <x v="5"/>
    <x v="5"/>
    <x v="4"/>
    <x v="2"/>
    <x v="1"/>
    <x v="3"/>
    <x v="12"/>
    <x v="3"/>
    <x v="2"/>
    <x v="547"/>
  </r>
  <r>
    <x v="683"/>
    <x v="86"/>
    <x v="5"/>
    <x v="5"/>
    <x v="5"/>
    <x v="4"/>
    <x v="2"/>
    <x v="1"/>
    <x v="3"/>
    <x v="12"/>
    <x v="4"/>
    <x v="1"/>
    <x v="548"/>
  </r>
  <r>
    <x v="684"/>
    <x v="87"/>
    <x v="5"/>
    <x v="5"/>
    <x v="5"/>
    <x v="4"/>
    <x v="2"/>
    <x v="1"/>
    <x v="3"/>
    <x v="12"/>
    <x v="4"/>
    <x v="2"/>
    <x v="549"/>
  </r>
  <r>
    <x v="685"/>
    <x v="88"/>
    <x v="5"/>
    <x v="5"/>
    <x v="5"/>
    <x v="4"/>
    <x v="2"/>
    <x v="1"/>
    <x v="3"/>
    <x v="12"/>
    <x v="5"/>
    <x v="1"/>
    <x v="550"/>
  </r>
  <r>
    <x v="686"/>
    <x v="89"/>
    <x v="5"/>
    <x v="5"/>
    <x v="5"/>
    <x v="4"/>
    <x v="2"/>
    <x v="1"/>
    <x v="3"/>
    <x v="12"/>
    <x v="5"/>
    <x v="2"/>
    <x v="548"/>
  </r>
  <r>
    <x v="687"/>
    <x v="84"/>
    <x v="5"/>
    <x v="5"/>
    <x v="5"/>
    <x v="4"/>
    <x v="2"/>
    <x v="1"/>
    <x v="4"/>
    <x v="13"/>
    <x v="3"/>
    <x v="1"/>
    <x v="551"/>
  </r>
  <r>
    <x v="688"/>
    <x v="85"/>
    <x v="5"/>
    <x v="5"/>
    <x v="5"/>
    <x v="4"/>
    <x v="2"/>
    <x v="1"/>
    <x v="4"/>
    <x v="13"/>
    <x v="3"/>
    <x v="2"/>
    <x v="552"/>
  </r>
  <r>
    <x v="689"/>
    <x v="86"/>
    <x v="5"/>
    <x v="5"/>
    <x v="5"/>
    <x v="4"/>
    <x v="2"/>
    <x v="1"/>
    <x v="4"/>
    <x v="13"/>
    <x v="4"/>
    <x v="1"/>
    <x v="553"/>
  </r>
  <r>
    <x v="690"/>
    <x v="87"/>
    <x v="5"/>
    <x v="5"/>
    <x v="5"/>
    <x v="4"/>
    <x v="2"/>
    <x v="1"/>
    <x v="4"/>
    <x v="13"/>
    <x v="4"/>
    <x v="2"/>
    <x v="554"/>
  </r>
  <r>
    <x v="691"/>
    <x v="88"/>
    <x v="5"/>
    <x v="5"/>
    <x v="5"/>
    <x v="4"/>
    <x v="2"/>
    <x v="1"/>
    <x v="4"/>
    <x v="13"/>
    <x v="5"/>
    <x v="1"/>
    <x v="555"/>
  </r>
  <r>
    <x v="692"/>
    <x v="89"/>
    <x v="5"/>
    <x v="5"/>
    <x v="5"/>
    <x v="4"/>
    <x v="2"/>
    <x v="1"/>
    <x v="4"/>
    <x v="13"/>
    <x v="5"/>
    <x v="2"/>
    <x v="553"/>
  </r>
  <r>
    <x v="693"/>
    <x v="84"/>
    <x v="5"/>
    <x v="5"/>
    <x v="5"/>
    <x v="4"/>
    <x v="2"/>
    <x v="1"/>
    <x v="5"/>
    <x v="14"/>
    <x v="3"/>
    <x v="1"/>
    <x v="556"/>
  </r>
  <r>
    <x v="694"/>
    <x v="85"/>
    <x v="5"/>
    <x v="5"/>
    <x v="5"/>
    <x v="4"/>
    <x v="2"/>
    <x v="1"/>
    <x v="5"/>
    <x v="14"/>
    <x v="3"/>
    <x v="2"/>
    <x v="557"/>
  </r>
  <r>
    <x v="695"/>
    <x v="86"/>
    <x v="5"/>
    <x v="5"/>
    <x v="5"/>
    <x v="4"/>
    <x v="2"/>
    <x v="1"/>
    <x v="5"/>
    <x v="14"/>
    <x v="4"/>
    <x v="1"/>
    <x v="558"/>
  </r>
  <r>
    <x v="696"/>
    <x v="87"/>
    <x v="5"/>
    <x v="5"/>
    <x v="5"/>
    <x v="4"/>
    <x v="2"/>
    <x v="1"/>
    <x v="5"/>
    <x v="14"/>
    <x v="4"/>
    <x v="2"/>
    <x v="559"/>
  </r>
  <r>
    <x v="697"/>
    <x v="88"/>
    <x v="5"/>
    <x v="5"/>
    <x v="5"/>
    <x v="4"/>
    <x v="2"/>
    <x v="1"/>
    <x v="5"/>
    <x v="14"/>
    <x v="5"/>
    <x v="1"/>
    <x v="560"/>
  </r>
  <r>
    <x v="698"/>
    <x v="89"/>
    <x v="5"/>
    <x v="5"/>
    <x v="5"/>
    <x v="4"/>
    <x v="2"/>
    <x v="1"/>
    <x v="5"/>
    <x v="14"/>
    <x v="5"/>
    <x v="2"/>
    <x v="558"/>
  </r>
  <r>
    <x v="699"/>
    <x v="84"/>
    <x v="5"/>
    <x v="5"/>
    <x v="5"/>
    <x v="4"/>
    <x v="2"/>
    <x v="1"/>
    <x v="6"/>
    <x v="15"/>
    <x v="3"/>
    <x v="1"/>
    <x v="561"/>
  </r>
  <r>
    <x v="700"/>
    <x v="85"/>
    <x v="5"/>
    <x v="5"/>
    <x v="5"/>
    <x v="4"/>
    <x v="2"/>
    <x v="1"/>
    <x v="6"/>
    <x v="15"/>
    <x v="3"/>
    <x v="2"/>
    <x v="562"/>
  </r>
  <r>
    <x v="701"/>
    <x v="86"/>
    <x v="5"/>
    <x v="5"/>
    <x v="5"/>
    <x v="4"/>
    <x v="2"/>
    <x v="1"/>
    <x v="6"/>
    <x v="15"/>
    <x v="4"/>
    <x v="1"/>
    <x v="563"/>
  </r>
  <r>
    <x v="702"/>
    <x v="87"/>
    <x v="5"/>
    <x v="5"/>
    <x v="5"/>
    <x v="4"/>
    <x v="2"/>
    <x v="1"/>
    <x v="6"/>
    <x v="15"/>
    <x v="4"/>
    <x v="2"/>
    <x v="564"/>
  </r>
  <r>
    <x v="703"/>
    <x v="88"/>
    <x v="5"/>
    <x v="5"/>
    <x v="5"/>
    <x v="4"/>
    <x v="2"/>
    <x v="1"/>
    <x v="6"/>
    <x v="15"/>
    <x v="5"/>
    <x v="1"/>
    <x v="565"/>
  </r>
  <r>
    <x v="704"/>
    <x v="89"/>
    <x v="5"/>
    <x v="5"/>
    <x v="5"/>
    <x v="4"/>
    <x v="2"/>
    <x v="1"/>
    <x v="6"/>
    <x v="15"/>
    <x v="5"/>
    <x v="2"/>
    <x v="563"/>
  </r>
  <r>
    <x v="705"/>
    <x v="84"/>
    <x v="5"/>
    <x v="5"/>
    <x v="5"/>
    <x v="4"/>
    <x v="2"/>
    <x v="1"/>
    <x v="7"/>
    <x v="16"/>
    <x v="3"/>
    <x v="1"/>
    <x v="566"/>
  </r>
  <r>
    <x v="706"/>
    <x v="85"/>
    <x v="5"/>
    <x v="5"/>
    <x v="5"/>
    <x v="4"/>
    <x v="2"/>
    <x v="1"/>
    <x v="7"/>
    <x v="16"/>
    <x v="3"/>
    <x v="2"/>
    <x v="567"/>
  </r>
  <r>
    <x v="707"/>
    <x v="86"/>
    <x v="5"/>
    <x v="5"/>
    <x v="5"/>
    <x v="4"/>
    <x v="2"/>
    <x v="1"/>
    <x v="7"/>
    <x v="16"/>
    <x v="4"/>
    <x v="1"/>
    <x v="568"/>
  </r>
  <r>
    <x v="708"/>
    <x v="87"/>
    <x v="5"/>
    <x v="5"/>
    <x v="5"/>
    <x v="4"/>
    <x v="2"/>
    <x v="1"/>
    <x v="7"/>
    <x v="16"/>
    <x v="4"/>
    <x v="2"/>
    <x v="569"/>
  </r>
  <r>
    <x v="709"/>
    <x v="88"/>
    <x v="5"/>
    <x v="5"/>
    <x v="5"/>
    <x v="4"/>
    <x v="2"/>
    <x v="1"/>
    <x v="7"/>
    <x v="16"/>
    <x v="5"/>
    <x v="1"/>
    <x v="570"/>
  </r>
  <r>
    <x v="710"/>
    <x v="89"/>
    <x v="5"/>
    <x v="5"/>
    <x v="5"/>
    <x v="4"/>
    <x v="2"/>
    <x v="1"/>
    <x v="7"/>
    <x v="16"/>
    <x v="5"/>
    <x v="2"/>
    <x v="568"/>
  </r>
  <r>
    <x v="711"/>
    <x v="90"/>
    <x v="4"/>
    <x v="11"/>
    <x v="11"/>
    <x v="4"/>
    <x v="1"/>
    <x v="1"/>
    <x v="0"/>
    <x v="9"/>
    <x v="5"/>
    <x v="1"/>
    <x v="571"/>
  </r>
  <r>
    <x v="712"/>
    <x v="91"/>
    <x v="4"/>
    <x v="11"/>
    <x v="11"/>
    <x v="4"/>
    <x v="1"/>
    <x v="1"/>
    <x v="0"/>
    <x v="9"/>
    <x v="5"/>
    <x v="2"/>
    <x v="572"/>
  </r>
  <r>
    <x v="713"/>
    <x v="90"/>
    <x v="4"/>
    <x v="11"/>
    <x v="11"/>
    <x v="4"/>
    <x v="1"/>
    <x v="1"/>
    <x v="1"/>
    <x v="10"/>
    <x v="5"/>
    <x v="1"/>
    <x v="573"/>
  </r>
  <r>
    <x v="714"/>
    <x v="91"/>
    <x v="4"/>
    <x v="11"/>
    <x v="11"/>
    <x v="4"/>
    <x v="1"/>
    <x v="1"/>
    <x v="1"/>
    <x v="10"/>
    <x v="5"/>
    <x v="2"/>
    <x v="574"/>
  </r>
  <r>
    <x v="715"/>
    <x v="90"/>
    <x v="4"/>
    <x v="11"/>
    <x v="11"/>
    <x v="4"/>
    <x v="1"/>
    <x v="1"/>
    <x v="2"/>
    <x v="11"/>
    <x v="5"/>
    <x v="1"/>
    <x v="575"/>
  </r>
  <r>
    <x v="716"/>
    <x v="91"/>
    <x v="4"/>
    <x v="11"/>
    <x v="11"/>
    <x v="4"/>
    <x v="1"/>
    <x v="1"/>
    <x v="2"/>
    <x v="11"/>
    <x v="5"/>
    <x v="2"/>
    <x v="576"/>
  </r>
  <r>
    <x v="717"/>
    <x v="90"/>
    <x v="4"/>
    <x v="11"/>
    <x v="11"/>
    <x v="4"/>
    <x v="1"/>
    <x v="1"/>
    <x v="3"/>
    <x v="12"/>
    <x v="5"/>
    <x v="1"/>
    <x v="577"/>
  </r>
  <r>
    <x v="718"/>
    <x v="91"/>
    <x v="4"/>
    <x v="11"/>
    <x v="11"/>
    <x v="4"/>
    <x v="1"/>
    <x v="1"/>
    <x v="3"/>
    <x v="12"/>
    <x v="5"/>
    <x v="2"/>
    <x v="578"/>
  </r>
  <r>
    <x v="719"/>
    <x v="90"/>
    <x v="4"/>
    <x v="11"/>
    <x v="11"/>
    <x v="4"/>
    <x v="1"/>
    <x v="1"/>
    <x v="4"/>
    <x v="13"/>
    <x v="5"/>
    <x v="1"/>
    <x v="579"/>
  </r>
  <r>
    <x v="720"/>
    <x v="91"/>
    <x v="4"/>
    <x v="11"/>
    <x v="11"/>
    <x v="4"/>
    <x v="1"/>
    <x v="1"/>
    <x v="4"/>
    <x v="13"/>
    <x v="5"/>
    <x v="2"/>
    <x v="74"/>
  </r>
  <r>
    <x v="721"/>
    <x v="90"/>
    <x v="4"/>
    <x v="11"/>
    <x v="11"/>
    <x v="4"/>
    <x v="1"/>
    <x v="1"/>
    <x v="5"/>
    <x v="14"/>
    <x v="5"/>
    <x v="1"/>
    <x v="580"/>
  </r>
  <r>
    <x v="722"/>
    <x v="91"/>
    <x v="4"/>
    <x v="11"/>
    <x v="11"/>
    <x v="4"/>
    <x v="1"/>
    <x v="1"/>
    <x v="5"/>
    <x v="14"/>
    <x v="5"/>
    <x v="2"/>
    <x v="581"/>
  </r>
  <r>
    <x v="723"/>
    <x v="90"/>
    <x v="4"/>
    <x v="11"/>
    <x v="11"/>
    <x v="4"/>
    <x v="1"/>
    <x v="1"/>
    <x v="6"/>
    <x v="15"/>
    <x v="5"/>
    <x v="1"/>
    <x v="582"/>
  </r>
  <r>
    <x v="724"/>
    <x v="91"/>
    <x v="4"/>
    <x v="11"/>
    <x v="11"/>
    <x v="4"/>
    <x v="1"/>
    <x v="1"/>
    <x v="6"/>
    <x v="15"/>
    <x v="5"/>
    <x v="2"/>
    <x v="583"/>
  </r>
  <r>
    <x v="725"/>
    <x v="90"/>
    <x v="4"/>
    <x v="11"/>
    <x v="11"/>
    <x v="4"/>
    <x v="1"/>
    <x v="1"/>
    <x v="7"/>
    <x v="16"/>
    <x v="5"/>
    <x v="1"/>
    <x v="584"/>
  </r>
  <r>
    <x v="726"/>
    <x v="91"/>
    <x v="4"/>
    <x v="11"/>
    <x v="11"/>
    <x v="4"/>
    <x v="1"/>
    <x v="1"/>
    <x v="7"/>
    <x v="16"/>
    <x v="5"/>
    <x v="2"/>
    <x v="107"/>
  </r>
  <r>
    <x v="727"/>
    <x v="92"/>
    <x v="4"/>
    <x v="11"/>
    <x v="11"/>
    <x v="4"/>
    <x v="1"/>
    <x v="1"/>
    <x v="0"/>
    <x v="9"/>
    <x v="4"/>
    <x v="2"/>
    <x v="585"/>
  </r>
  <r>
    <x v="728"/>
    <x v="93"/>
    <x v="4"/>
    <x v="11"/>
    <x v="11"/>
    <x v="4"/>
    <x v="1"/>
    <x v="1"/>
    <x v="0"/>
    <x v="9"/>
    <x v="4"/>
    <x v="1"/>
    <x v="572"/>
  </r>
  <r>
    <x v="729"/>
    <x v="92"/>
    <x v="4"/>
    <x v="11"/>
    <x v="11"/>
    <x v="4"/>
    <x v="1"/>
    <x v="1"/>
    <x v="1"/>
    <x v="10"/>
    <x v="4"/>
    <x v="2"/>
    <x v="586"/>
  </r>
  <r>
    <x v="730"/>
    <x v="93"/>
    <x v="4"/>
    <x v="11"/>
    <x v="11"/>
    <x v="4"/>
    <x v="1"/>
    <x v="1"/>
    <x v="1"/>
    <x v="10"/>
    <x v="4"/>
    <x v="1"/>
    <x v="574"/>
  </r>
  <r>
    <x v="731"/>
    <x v="92"/>
    <x v="4"/>
    <x v="11"/>
    <x v="11"/>
    <x v="4"/>
    <x v="1"/>
    <x v="1"/>
    <x v="2"/>
    <x v="11"/>
    <x v="4"/>
    <x v="2"/>
    <x v="587"/>
  </r>
  <r>
    <x v="732"/>
    <x v="93"/>
    <x v="4"/>
    <x v="11"/>
    <x v="11"/>
    <x v="4"/>
    <x v="1"/>
    <x v="1"/>
    <x v="2"/>
    <x v="11"/>
    <x v="4"/>
    <x v="1"/>
    <x v="576"/>
  </r>
  <r>
    <x v="733"/>
    <x v="92"/>
    <x v="4"/>
    <x v="11"/>
    <x v="11"/>
    <x v="4"/>
    <x v="1"/>
    <x v="1"/>
    <x v="3"/>
    <x v="12"/>
    <x v="4"/>
    <x v="2"/>
    <x v="296"/>
  </r>
  <r>
    <x v="734"/>
    <x v="93"/>
    <x v="4"/>
    <x v="11"/>
    <x v="11"/>
    <x v="4"/>
    <x v="1"/>
    <x v="1"/>
    <x v="3"/>
    <x v="12"/>
    <x v="4"/>
    <x v="1"/>
    <x v="578"/>
  </r>
  <r>
    <x v="735"/>
    <x v="92"/>
    <x v="4"/>
    <x v="11"/>
    <x v="11"/>
    <x v="4"/>
    <x v="1"/>
    <x v="1"/>
    <x v="4"/>
    <x v="13"/>
    <x v="4"/>
    <x v="2"/>
    <x v="588"/>
  </r>
  <r>
    <x v="736"/>
    <x v="93"/>
    <x v="4"/>
    <x v="11"/>
    <x v="11"/>
    <x v="4"/>
    <x v="1"/>
    <x v="1"/>
    <x v="4"/>
    <x v="13"/>
    <x v="4"/>
    <x v="1"/>
    <x v="74"/>
  </r>
  <r>
    <x v="737"/>
    <x v="92"/>
    <x v="4"/>
    <x v="11"/>
    <x v="11"/>
    <x v="4"/>
    <x v="1"/>
    <x v="1"/>
    <x v="5"/>
    <x v="14"/>
    <x v="4"/>
    <x v="2"/>
    <x v="589"/>
  </r>
  <r>
    <x v="738"/>
    <x v="93"/>
    <x v="4"/>
    <x v="11"/>
    <x v="11"/>
    <x v="4"/>
    <x v="1"/>
    <x v="1"/>
    <x v="5"/>
    <x v="14"/>
    <x v="4"/>
    <x v="1"/>
    <x v="581"/>
  </r>
  <r>
    <x v="739"/>
    <x v="92"/>
    <x v="4"/>
    <x v="11"/>
    <x v="11"/>
    <x v="4"/>
    <x v="1"/>
    <x v="1"/>
    <x v="6"/>
    <x v="15"/>
    <x v="4"/>
    <x v="2"/>
    <x v="590"/>
  </r>
  <r>
    <x v="740"/>
    <x v="93"/>
    <x v="4"/>
    <x v="11"/>
    <x v="11"/>
    <x v="4"/>
    <x v="1"/>
    <x v="1"/>
    <x v="6"/>
    <x v="15"/>
    <x v="4"/>
    <x v="1"/>
    <x v="583"/>
  </r>
  <r>
    <x v="741"/>
    <x v="92"/>
    <x v="4"/>
    <x v="11"/>
    <x v="11"/>
    <x v="4"/>
    <x v="1"/>
    <x v="1"/>
    <x v="7"/>
    <x v="16"/>
    <x v="4"/>
    <x v="2"/>
    <x v="591"/>
  </r>
  <r>
    <x v="742"/>
    <x v="93"/>
    <x v="4"/>
    <x v="11"/>
    <x v="11"/>
    <x v="4"/>
    <x v="1"/>
    <x v="1"/>
    <x v="7"/>
    <x v="16"/>
    <x v="4"/>
    <x v="1"/>
    <x v="107"/>
  </r>
  <r>
    <x v="743"/>
    <x v="94"/>
    <x v="4"/>
    <x v="11"/>
    <x v="11"/>
    <x v="4"/>
    <x v="1"/>
    <x v="1"/>
    <x v="0"/>
    <x v="9"/>
    <x v="3"/>
    <x v="2"/>
    <x v="592"/>
  </r>
  <r>
    <x v="744"/>
    <x v="95"/>
    <x v="4"/>
    <x v="11"/>
    <x v="11"/>
    <x v="4"/>
    <x v="1"/>
    <x v="1"/>
    <x v="0"/>
    <x v="9"/>
    <x v="3"/>
    <x v="1"/>
    <x v="593"/>
  </r>
  <r>
    <x v="745"/>
    <x v="94"/>
    <x v="4"/>
    <x v="11"/>
    <x v="11"/>
    <x v="4"/>
    <x v="1"/>
    <x v="1"/>
    <x v="1"/>
    <x v="10"/>
    <x v="3"/>
    <x v="2"/>
    <x v="594"/>
  </r>
  <r>
    <x v="746"/>
    <x v="95"/>
    <x v="4"/>
    <x v="11"/>
    <x v="11"/>
    <x v="4"/>
    <x v="1"/>
    <x v="1"/>
    <x v="1"/>
    <x v="10"/>
    <x v="3"/>
    <x v="1"/>
    <x v="595"/>
  </r>
  <r>
    <x v="747"/>
    <x v="94"/>
    <x v="4"/>
    <x v="11"/>
    <x v="11"/>
    <x v="4"/>
    <x v="1"/>
    <x v="1"/>
    <x v="2"/>
    <x v="11"/>
    <x v="3"/>
    <x v="2"/>
    <x v="596"/>
  </r>
  <r>
    <x v="748"/>
    <x v="95"/>
    <x v="4"/>
    <x v="11"/>
    <x v="11"/>
    <x v="4"/>
    <x v="1"/>
    <x v="1"/>
    <x v="2"/>
    <x v="11"/>
    <x v="3"/>
    <x v="1"/>
    <x v="597"/>
  </r>
  <r>
    <x v="749"/>
    <x v="94"/>
    <x v="4"/>
    <x v="11"/>
    <x v="11"/>
    <x v="4"/>
    <x v="1"/>
    <x v="1"/>
    <x v="3"/>
    <x v="12"/>
    <x v="3"/>
    <x v="2"/>
    <x v="598"/>
  </r>
  <r>
    <x v="750"/>
    <x v="95"/>
    <x v="4"/>
    <x v="11"/>
    <x v="11"/>
    <x v="4"/>
    <x v="1"/>
    <x v="1"/>
    <x v="3"/>
    <x v="12"/>
    <x v="3"/>
    <x v="1"/>
    <x v="599"/>
  </r>
  <r>
    <x v="751"/>
    <x v="94"/>
    <x v="4"/>
    <x v="11"/>
    <x v="11"/>
    <x v="4"/>
    <x v="1"/>
    <x v="1"/>
    <x v="4"/>
    <x v="13"/>
    <x v="3"/>
    <x v="2"/>
    <x v="600"/>
  </r>
  <r>
    <x v="752"/>
    <x v="95"/>
    <x v="4"/>
    <x v="11"/>
    <x v="11"/>
    <x v="4"/>
    <x v="1"/>
    <x v="1"/>
    <x v="4"/>
    <x v="13"/>
    <x v="3"/>
    <x v="1"/>
    <x v="601"/>
  </r>
  <r>
    <x v="753"/>
    <x v="94"/>
    <x v="4"/>
    <x v="11"/>
    <x v="11"/>
    <x v="4"/>
    <x v="1"/>
    <x v="1"/>
    <x v="5"/>
    <x v="14"/>
    <x v="3"/>
    <x v="2"/>
    <x v="602"/>
  </r>
  <r>
    <x v="754"/>
    <x v="95"/>
    <x v="4"/>
    <x v="11"/>
    <x v="11"/>
    <x v="4"/>
    <x v="1"/>
    <x v="1"/>
    <x v="5"/>
    <x v="14"/>
    <x v="3"/>
    <x v="1"/>
    <x v="585"/>
  </r>
  <r>
    <x v="755"/>
    <x v="94"/>
    <x v="4"/>
    <x v="11"/>
    <x v="11"/>
    <x v="4"/>
    <x v="1"/>
    <x v="1"/>
    <x v="6"/>
    <x v="15"/>
    <x v="3"/>
    <x v="2"/>
    <x v="603"/>
  </r>
  <r>
    <x v="756"/>
    <x v="95"/>
    <x v="4"/>
    <x v="11"/>
    <x v="11"/>
    <x v="4"/>
    <x v="1"/>
    <x v="1"/>
    <x v="6"/>
    <x v="15"/>
    <x v="3"/>
    <x v="1"/>
    <x v="586"/>
  </r>
  <r>
    <x v="757"/>
    <x v="94"/>
    <x v="4"/>
    <x v="11"/>
    <x v="11"/>
    <x v="4"/>
    <x v="1"/>
    <x v="1"/>
    <x v="7"/>
    <x v="16"/>
    <x v="3"/>
    <x v="2"/>
    <x v="604"/>
  </r>
  <r>
    <x v="758"/>
    <x v="95"/>
    <x v="4"/>
    <x v="11"/>
    <x v="11"/>
    <x v="4"/>
    <x v="1"/>
    <x v="1"/>
    <x v="7"/>
    <x v="16"/>
    <x v="3"/>
    <x v="1"/>
    <x v="605"/>
  </r>
  <r>
    <x v="759"/>
    <x v="96"/>
    <x v="4"/>
    <x v="14"/>
    <x v="14"/>
    <x v="10"/>
    <x v="1"/>
    <x v="1"/>
    <x v="0"/>
    <x v="68"/>
    <x v="5"/>
    <x v="1"/>
    <x v="606"/>
  </r>
  <r>
    <x v="760"/>
    <x v="97"/>
    <x v="4"/>
    <x v="14"/>
    <x v="14"/>
    <x v="10"/>
    <x v="1"/>
    <x v="1"/>
    <x v="0"/>
    <x v="68"/>
    <x v="4"/>
    <x v="2"/>
    <x v="607"/>
  </r>
  <r>
    <x v="761"/>
    <x v="98"/>
    <x v="4"/>
    <x v="14"/>
    <x v="14"/>
    <x v="10"/>
    <x v="1"/>
    <x v="1"/>
    <x v="0"/>
    <x v="68"/>
    <x v="4"/>
    <x v="1"/>
    <x v="608"/>
  </r>
  <r>
    <x v="762"/>
    <x v="99"/>
    <x v="4"/>
    <x v="14"/>
    <x v="14"/>
    <x v="10"/>
    <x v="1"/>
    <x v="1"/>
    <x v="0"/>
    <x v="68"/>
    <x v="5"/>
    <x v="2"/>
    <x v="608"/>
  </r>
  <r>
    <x v="763"/>
    <x v="100"/>
    <x v="4"/>
    <x v="14"/>
    <x v="14"/>
    <x v="10"/>
    <x v="1"/>
    <x v="1"/>
    <x v="0"/>
    <x v="68"/>
    <x v="3"/>
    <x v="1"/>
    <x v="609"/>
  </r>
  <r>
    <x v="764"/>
    <x v="101"/>
    <x v="4"/>
    <x v="14"/>
    <x v="14"/>
    <x v="10"/>
    <x v="1"/>
    <x v="1"/>
    <x v="0"/>
    <x v="68"/>
    <x v="3"/>
    <x v="2"/>
    <x v="610"/>
  </r>
  <r>
    <x v="765"/>
    <x v="96"/>
    <x v="4"/>
    <x v="14"/>
    <x v="14"/>
    <x v="10"/>
    <x v="1"/>
    <x v="1"/>
    <x v="1"/>
    <x v="69"/>
    <x v="5"/>
    <x v="1"/>
    <x v="611"/>
  </r>
  <r>
    <x v="766"/>
    <x v="97"/>
    <x v="4"/>
    <x v="14"/>
    <x v="14"/>
    <x v="10"/>
    <x v="1"/>
    <x v="1"/>
    <x v="1"/>
    <x v="69"/>
    <x v="4"/>
    <x v="2"/>
    <x v="612"/>
  </r>
  <r>
    <x v="767"/>
    <x v="98"/>
    <x v="4"/>
    <x v="14"/>
    <x v="14"/>
    <x v="10"/>
    <x v="1"/>
    <x v="1"/>
    <x v="1"/>
    <x v="69"/>
    <x v="4"/>
    <x v="1"/>
    <x v="613"/>
  </r>
  <r>
    <x v="768"/>
    <x v="99"/>
    <x v="4"/>
    <x v="14"/>
    <x v="14"/>
    <x v="10"/>
    <x v="1"/>
    <x v="1"/>
    <x v="1"/>
    <x v="69"/>
    <x v="5"/>
    <x v="2"/>
    <x v="613"/>
  </r>
  <r>
    <x v="769"/>
    <x v="100"/>
    <x v="4"/>
    <x v="14"/>
    <x v="14"/>
    <x v="10"/>
    <x v="1"/>
    <x v="1"/>
    <x v="1"/>
    <x v="69"/>
    <x v="3"/>
    <x v="1"/>
    <x v="614"/>
  </r>
  <r>
    <x v="770"/>
    <x v="101"/>
    <x v="4"/>
    <x v="14"/>
    <x v="14"/>
    <x v="10"/>
    <x v="1"/>
    <x v="1"/>
    <x v="1"/>
    <x v="69"/>
    <x v="3"/>
    <x v="2"/>
    <x v="290"/>
  </r>
  <r>
    <x v="771"/>
    <x v="96"/>
    <x v="4"/>
    <x v="14"/>
    <x v="14"/>
    <x v="10"/>
    <x v="1"/>
    <x v="1"/>
    <x v="2"/>
    <x v="70"/>
    <x v="5"/>
    <x v="1"/>
    <x v="615"/>
  </r>
  <r>
    <x v="772"/>
    <x v="97"/>
    <x v="4"/>
    <x v="14"/>
    <x v="14"/>
    <x v="10"/>
    <x v="1"/>
    <x v="1"/>
    <x v="2"/>
    <x v="70"/>
    <x v="4"/>
    <x v="2"/>
    <x v="616"/>
  </r>
  <r>
    <x v="773"/>
    <x v="98"/>
    <x v="4"/>
    <x v="14"/>
    <x v="14"/>
    <x v="10"/>
    <x v="1"/>
    <x v="1"/>
    <x v="2"/>
    <x v="70"/>
    <x v="4"/>
    <x v="1"/>
    <x v="617"/>
  </r>
  <r>
    <x v="774"/>
    <x v="99"/>
    <x v="4"/>
    <x v="14"/>
    <x v="14"/>
    <x v="10"/>
    <x v="1"/>
    <x v="1"/>
    <x v="2"/>
    <x v="70"/>
    <x v="5"/>
    <x v="2"/>
    <x v="617"/>
  </r>
  <r>
    <x v="775"/>
    <x v="100"/>
    <x v="4"/>
    <x v="14"/>
    <x v="14"/>
    <x v="10"/>
    <x v="1"/>
    <x v="1"/>
    <x v="2"/>
    <x v="70"/>
    <x v="3"/>
    <x v="1"/>
    <x v="618"/>
  </r>
  <r>
    <x v="776"/>
    <x v="101"/>
    <x v="4"/>
    <x v="14"/>
    <x v="14"/>
    <x v="10"/>
    <x v="1"/>
    <x v="1"/>
    <x v="2"/>
    <x v="70"/>
    <x v="3"/>
    <x v="2"/>
    <x v="619"/>
  </r>
  <r>
    <x v="777"/>
    <x v="96"/>
    <x v="4"/>
    <x v="14"/>
    <x v="14"/>
    <x v="10"/>
    <x v="1"/>
    <x v="1"/>
    <x v="3"/>
    <x v="71"/>
    <x v="5"/>
    <x v="1"/>
    <x v="620"/>
  </r>
  <r>
    <x v="778"/>
    <x v="97"/>
    <x v="4"/>
    <x v="14"/>
    <x v="14"/>
    <x v="10"/>
    <x v="1"/>
    <x v="1"/>
    <x v="3"/>
    <x v="71"/>
    <x v="4"/>
    <x v="2"/>
    <x v="621"/>
  </r>
  <r>
    <x v="779"/>
    <x v="98"/>
    <x v="4"/>
    <x v="14"/>
    <x v="14"/>
    <x v="10"/>
    <x v="1"/>
    <x v="1"/>
    <x v="3"/>
    <x v="71"/>
    <x v="4"/>
    <x v="1"/>
    <x v="622"/>
  </r>
  <r>
    <x v="780"/>
    <x v="99"/>
    <x v="4"/>
    <x v="14"/>
    <x v="14"/>
    <x v="10"/>
    <x v="1"/>
    <x v="1"/>
    <x v="3"/>
    <x v="71"/>
    <x v="5"/>
    <x v="2"/>
    <x v="622"/>
  </r>
  <r>
    <x v="781"/>
    <x v="100"/>
    <x v="4"/>
    <x v="14"/>
    <x v="14"/>
    <x v="10"/>
    <x v="1"/>
    <x v="1"/>
    <x v="3"/>
    <x v="71"/>
    <x v="3"/>
    <x v="1"/>
    <x v="623"/>
  </r>
  <r>
    <x v="782"/>
    <x v="101"/>
    <x v="4"/>
    <x v="14"/>
    <x v="14"/>
    <x v="10"/>
    <x v="1"/>
    <x v="1"/>
    <x v="3"/>
    <x v="71"/>
    <x v="3"/>
    <x v="2"/>
    <x v="624"/>
  </r>
  <r>
    <x v="783"/>
    <x v="96"/>
    <x v="4"/>
    <x v="14"/>
    <x v="14"/>
    <x v="10"/>
    <x v="1"/>
    <x v="1"/>
    <x v="4"/>
    <x v="72"/>
    <x v="5"/>
    <x v="1"/>
    <x v="625"/>
  </r>
  <r>
    <x v="784"/>
    <x v="97"/>
    <x v="4"/>
    <x v="14"/>
    <x v="14"/>
    <x v="10"/>
    <x v="1"/>
    <x v="1"/>
    <x v="4"/>
    <x v="72"/>
    <x v="4"/>
    <x v="2"/>
    <x v="626"/>
  </r>
  <r>
    <x v="785"/>
    <x v="98"/>
    <x v="4"/>
    <x v="14"/>
    <x v="14"/>
    <x v="10"/>
    <x v="1"/>
    <x v="1"/>
    <x v="4"/>
    <x v="72"/>
    <x v="4"/>
    <x v="1"/>
    <x v="627"/>
  </r>
  <r>
    <x v="786"/>
    <x v="99"/>
    <x v="4"/>
    <x v="14"/>
    <x v="14"/>
    <x v="10"/>
    <x v="1"/>
    <x v="1"/>
    <x v="4"/>
    <x v="72"/>
    <x v="5"/>
    <x v="2"/>
    <x v="627"/>
  </r>
  <r>
    <x v="787"/>
    <x v="100"/>
    <x v="4"/>
    <x v="14"/>
    <x v="14"/>
    <x v="10"/>
    <x v="1"/>
    <x v="1"/>
    <x v="4"/>
    <x v="72"/>
    <x v="3"/>
    <x v="1"/>
    <x v="628"/>
  </r>
  <r>
    <x v="788"/>
    <x v="101"/>
    <x v="4"/>
    <x v="14"/>
    <x v="14"/>
    <x v="10"/>
    <x v="1"/>
    <x v="1"/>
    <x v="4"/>
    <x v="72"/>
    <x v="3"/>
    <x v="2"/>
    <x v="629"/>
  </r>
  <r>
    <x v="789"/>
    <x v="96"/>
    <x v="4"/>
    <x v="14"/>
    <x v="14"/>
    <x v="10"/>
    <x v="1"/>
    <x v="1"/>
    <x v="5"/>
    <x v="73"/>
    <x v="5"/>
    <x v="1"/>
    <x v="630"/>
  </r>
  <r>
    <x v="790"/>
    <x v="97"/>
    <x v="4"/>
    <x v="14"/>
    <x v="14"/>
    <x v="10"/>
    <x v="1"/>
    <x v="1"/>
    <x v="5"/>
    <x v="73"/>
    <x v="4"/>
    <x v="2"/>
    <x v="631"/>
  </r>
  <r>
    <x v="791"/>
    <x v="98"/>
    <x v="4"/>
    <x v="14"/>
    <x v="14"/>
    <x v="10"/>
    <x v="1"/>
    <x v="1"/>
    <x v="5"/>
    <x v="73"/>
    <x v="4"/>
    <x v="1"/>
    <x v="632"/>
  </r>
  <r>
    <x v="792"/>
    <x v="99"/>
    <x v="4"/>
    <x v="14"/>
    <x v="14"/>
    <x v="10"/>
    <x v="1"/>
    <x v="1"/>
    <x v="5"/>
    <x v="73"/>
    <x v="5"/>
    <x v="2"/>
    <x v="632"/>
  </r>
  <r>
    <x v="793"/>
    <x v="100"/>
    <x v="4"/>
    <x v="14"/>
    <x v="14"/>
    <x v="10"/>
    <x v="1"/>
    <x v="1"/>
    <x v="5"/>
    <x v="73"/>
    <x v="3"/>
    <x v="1"/>
    <x v="633"/>
  </r>
  <r>
    <x v="794"/>
    <x v="101"/>
    <x v="4"/>
    <x v="14"/>
    <x v="14"/>
    <x v="10"/>
    <x v="1"/>
    <x v="1"/>
    <x v="5"/>
    <x v="73"/>
    <x v="3"/>
    <x v="2"/>
    <x v="634"/>
  </r>
  <r>
    <x v="795"/>
    <x v="96"/>
    <x v="4"/>
    <x v="14"/>
    <x v="14"/>
    <x v="10"/>
    <x v="1"/>
    <x v="1"/>
    <x v="6"/>
    <x v="74"/>
    <x v="5"/>
    <x v="1"/>
    <x v="635"/>
  </r>
  <r>
    <x v="796"/>
    <x v="97"/>
    <x v="4"/>
    <x v="14"/>
    <x v="14"/>
    <x v="10"/>
    <x v="1"/>
    <x v="1"/>
    <x v="6"/>
    <x v="74"/>
    <x v="4"/>
    <x v="2"/>
    <x v="587"/>
  </r>
  <r>
    <x v="797"/>
    <x v="98"/>
    <x v="4"/>
    <x v="14"/>
    <x v="14"/>
    <x v="10"/>
    <x v="1"/>
    <x v="1"/>
    <x v="6"/>
    <x v="74"/>
    <x v="4"/>
    <x v="1"/>
    <x v="636"/>
  </r>
  <r>
    <x v="798"/>
    <x v="99"/>
    <x v="4"/>
    <x v="14"/>
    <x v="14"/>
    <x v="10"/>
    <x v="1"/>
    <x v="1"/>
    <x v="6"/>
    <x v="74"/>
    <x v="5"/>
    <x v="2"/>
    <x v="636"/>
  </r>
  <r>
    <x v="799"/>
    <x v="100"/>
    <x v="4"/>
    <x v="14"/>
    <x v="14"/>
    <x v="10"/>
    <x v="1"/>
    <x v="1"/>
    <x v="6"/>
    <x v="74"/>
    <x v="3"/>
    <x v="1"/>
    <x v="597"/>
  </r>
  <r>
    <x v="800"/>
    <x v="101"/>
    <x v="4"/>
    <x v="14"/>
    <x v="14"/>
    <x v="10"/>
    <x v="1"/>
    <x v="1"/>
    <x v="6"/>
    <x v="74"/>
    <x v="3"/>
    <x v="2"/>
    <x v="596"/>
  </r>
  <r>
    <x v="801"/>
    <x v="96"/>
    <x v="4"/>
    <x v="14"/>
    <x v="14"/>
    <x v="10"/>
    <x v="1"/>
    <x v="1"/>
    <x v="7"/>
    <x v="75"/>
    <x v="5"/>
    <x v="1"/>
    <x v="577"/>
  </r>
  <r>
    <x v="802"/>
    <x v="97"/>
    <x v="4"/>
    <x v="14"/>
    <x v="14"/>
    <x v="10"/>
    <x v="1"/>
    <x v="1"/>
    <x v="7"/>
    <x v="75"/>
    <x v="4"/>
    <x v="2"/>
    <x v="296"/>
  </r>
  <r>
    <x v="803"/>
    <x v="98"/>
    <x v="4"/>
    <x v="14"/>
    <x v="14"/>
    <x v="10"/>
    <x v="1"/>
    <x v="1"/>
    <x v="7"/>
    <x v="75"/>
    <x v="4"/>
    <x v="1"/>
    <x v="578"/>
  </r>
  <r>
    <x v="804"/>
    <x v="99"/>
    <x v="4"/>
    <x v="14"/>
    <x v="14"/>
    <x v="10"/>
    <x v="1"/>
    <x v="1"/>
    <x v="7"/>
    <x v="75"/>
    <x v="5"/>
    <x v="2"/>
    <x v="578"/>
  </r>
  <r>
    <x v="805"/>
    <x v="100"/>
    <x v="4"/>
    <x v="14"/>
    <x v="14"/>
    <x v="10"/>
    <x v="1"/>
    <x v="1"/>
    <x v="7"/>
    <x v="75"/>
    <x v="3"/>
    <x v="1"/>
    <x v="599"/>
  </r>
  <r>
    <x v="806"/>
    <x v="101"/>
    <x v="4"/>
    <x v="14"/>
    <x v="14"/>
    <x v="10"/>
    <x v="1"/>
    <x v="1"/>
    <x v="7"/>
    <x v="75"/>
    <x v="3"/>
    <x v="2"/>
    <x v="598"/>
  </r>
  <r>
    <x v="807"/>
    <x v="102"/>
    <x v="6"/>
    <x v="21"/>
    <x v="21"/>
    <x v="10"/>
    <x v="9"/>
    <x v="1"/>
    <x v="0"/>
    <x v="68"/>
    <x v="6"/>
    <x v="1"/>
    <x v="519"/>
  </r>
  <r>
    <x v="808"/>
    <x v="103"/>
    <x v="6"/>
    <x v="21"/>
    <x v="21"/>
    <x v="10"/>
    <x v="9"/>
    <x v="1"/>
    <x v="0"/>
    <x v="68"/>
    <x v="6"/>
    <x v="2"/>
    <x v="637"/>
  </r>
  <r>
    <x v="809"/>
    <x v="102"/>
    <x v="6"/>
    <x v="21"/>
    <x v="21"/>
    <x v="10"/>
    <x v="9"/>
    <x v="1"/>
    <x v="1"/>
    <x v="69"/>
    <x v="6"/>
    <x v="1"/>
    <x v="638"/>
  </r>
  <r>
    <x v="810"/>
    <x v="103"/>
    <x v="6"/>
    <x v="21"/>
    <x v="21"/>
    <x v="10"/>
    <x v="9"/>
    <x v="1"/>
    <x v="1"/>
    <x v="69"/>
    <x v="6"/>
    <x v="2"/>
    <x v="639"/>
  </r>
  <r>
    <x v="811"/>
    <x v="102"/>
    <x v="6"/>
    <x v="21"/>
    <x v="21"/>
    <x v="10"/>
    <x v="9"/>
    <x v="1"/>
    <x v="2"/>
    <x v="70"/>
    <x v="6"/>
    <x v="1"/>
    <x v="640"/>
  </r>
  <r>
    <x v="812"/>
    <x v="103"/>
    <x v="6"/>
    <x v="21"/>
    <x v="21"/>
    <x v="10"/>
    <x v="9"/>
    <x v="1"/>
    <x v="2"/>
    <x v="70"/>
    <x v="6"/>
    <x v="2"/>
    <x v="641"/>
  </r>
  <r>
    <x v="813"/>
    <x v="102"/>
    <x v="6"/>
    <x v="21"/>
    <x v="21"/>
    <x v="10"/>
    <x v="9"/>
    <x v="1"/>
    <x v="3"/>
    <x v="71"/>
    <x v="6"/>
    <x v="1"/>
    <x v="642"/>
  </r>
  <r>
    <x v="814"/>
    <x v="103"/>
    <x v="6"/>
    <x v="21"/>
    <x v="21"/>
    <x v="10"/>
    <x v="9"/>
    <x v="1"/>
    <x v="3"/>
    <x v="71"/>
    <x v="6"/>
    <x v="2"/>
    <x v="643"/>
  </r>
  <r>
    <x v="815"/>
    <x v="102"/>
    <x v="6"/>
    <x v="21"/>
    <x v="21"/>
    <x v="10"/>
    <x v="9"/>
    <x v="1"/>
    <x v="4"/>
    <x v="72"/>
    <x v="6"/>
    <x v="1"/>
    <x v="644"/>
  </r>
  <r>
    <x v="816"/>
    <x v="103"/>
    <x v="6"/>
    <x v="21"/>
    <x v="21"/>
    <x v="10"/>
    <x v="9"/>
    <x v="1"/>
    <x v="4"/>
    <x v="72"/>
    <x v="6"/>
    <x v="2"/>
    <x v="645"/>
  </r>
  <r>
    <x v="817"/>
    <x v="102"/>
    <x v="6"/>
    <x v="21"/>
    <x v="21"/>
    <x v="10"/>
    <x v="9"/>
    <x v="1"/>
    <x v="5"/>
    <x v="73"/>
    <x v="6"/>
    <x v="1"/>
    <x v="646"/>
  </r>
  <r>
    <x v="818"/>
    <x v="103"/>
    <x v="6"/>
    <x v="21"/>
    <x v="21"/>
    <x v="10"/>
    <x v="9"/>
    <x v="1"/>
    <x v="5"/>
    <x v="73"/>
    <x v="6"/>
    <x v="2"/>
    <x v="647"/>
  </r>
  <r>
    <x v="819"/>
    <x v="102"/>
    <x v="6"/>
    <x v="21"/>
    <x v="21"/>
    <x v="10"/>
    <x v="9"/>
    <x v="1"/>
    <x v="6"/>
    <x v="74"/>
    <x v="6"/>
    <x v="1"/>
    <x v="648"/>
  </r>
  <r>
    <x v="820"/>
    <x v="103"/>
    <x v="6"/>
    <x v="21"/>
    <x v="21"/>
    <x v="10"/>
    <x v="9"/>
    <x v="1"/>
    <x v="6"/>
    <x v="74"/>
    <x v="6"/>
    <x v="2"/>
    <x v="649"/>
  </r>
  <r>
    <x v="821"/>
    <x v="102"/>
    <x v="6"/>
    <x v="21"/>
    <x v="21"/>
    <x v="10"/>
    <x v="9"/>
    <x v="1"/>
    <x v="7"/>
    <x v="75"/>
    <x v="6"/>
    <x v="1"/>
    <x v="650"/>
  </r>
  <r>
    <x v="822"/>
    <x v="103"/>
    <x v="6"/>
    <x v="21"/>
    <x v="21"/>
    <x v="10"/>
    <x v="9"/>
    <x v="1"/>
    <x v="7"/>
    <x v="75"/>
    <x v="6"/>
    <x v="2"/>
    <x v="651"/>
  </r>
  <r>
    <x v="823"/>
    <x v="104"/>
    <x v="6"/>
    <x v="12"/>
    <x v="12"/>
    <x v="8"/>
    <x v="6"/>
    <x v="1"/>
    <x v="0"/>
    <x v="52"/>
    <x v="5"/>
    <x v="1"/>
    <x v="497"/>
  </r>
  <r>
    <x v="824"/>
    <x v="105"/>
    <x v="6"/>
    <x v="12"/>
    <x v="12"/>
    <x v="8"/>
    <x v="6"/>
    <x v="1"/>
    <x v="0"/>
    <x v="52"/>
    <x v="4"/>
    <x v="2"/>
    <x v="496"/>
  </r>
  <r>
    <x v="825"/>
    <x v="106"/>
    <x v="6"/>
    <x v="12"/>
    <x v="12"/>
    <x v="8"/>
    <x v="6"/>
    <x v="1"/>
    <x v="0"/>
    <x v="52"/>
    <x v="4"/>
    <x v="1"/>
    <x v="495"/>
  </r>
  <r>
    <x v="826"/>
    <x v="107"/>
    <x v="6"/>
    <x v="12"/>
    <x v="12"/>
    <x v="8"/>
    <x v="6"/>
    <x v="1"/>
    <x v="0"/>
    <x v="52"/>
    <x v="5"/>
    <x v="2"/>
    <x v="495"/>
  </r>
  <r>
    <x v="827"/>
    <x v="108"/>
    <x v="6"/>
    <x v="12"/>
    <x v="12"/>
    <x v="8"/>
    <x v="6"/>
    <x v="1"/>
    <x v="0"/>
    <x v="52"/>
    <x v="3"/>
    <x v="1"/>
    <x v="493"/>
  </r>
  <r>
    <x v="828"/>
    <x v="109"/>
    <x v="6"/>
    <x v="12"/>
    <x v="12"/>
    <x v="8"/>
    <x v="6"/>
    <x v="1"/>
    <x v="0"/>
    <x v="52"/>
    <x v="3"/>
    <x v="2"/>
    <x v="494"/>
  </r>
  <r>
    <x v="829"/>
    <x v="104"/>
    <x v="6"/>
    <x v="12"/>
    <x v="12"/>
    <x v="8"/>
    <x v="6"/>
    <x v="1"/>
    <x v="1"/>
    <x v="53"/>
    <x v="5"/>
    <x v="1"/>
    <x v="502"/>
  </r>
  <r>
    <x v="830"/>
    <x v="105"/>
    <x v="6"/>
    <x v="12"/>
    <x v="12"/>
    <x v="8"/>
    <x v="6"/>
    <x v="1"/>
    <x v="1"/>
    <x v="53"/>
    <x v="4"/>
    <x v="2"/>
    <x v="501"/>
  </r>
  <r>
    <x v="831"/>
    <x v="106"/>
    <x v="6"/>
    <x v="12"/>
    <x v="12"/>
    <x v="8"/>
    <x v="6"/>
    <x v="1"/>
    <x v="1"/>
    <x v="53"/>
    <x v="4"/>
    <x v="1"/>
    <x v="500"/>
  </r>
  <r>
    <x v="832"/>
    <x v="107"/>
    <x v="6"/>
    <x v="12"/>
    <x v="12"/>
    <x v="8"/>
    <x v="6"/>
    <x v="1"/>
    <x v="1"/>
    <x v="53"/>
    <x v="5"/>
    <x v="2"/>
    <x v="500"/>
  </r>
  <r>
    <x v="833"/>
    <x v="108"/>
    <x v="6"/>
    <x v="12"/>
    <x v="12"/>
    <x v="8"/>
    <x v="6"/>
    <x v="1"/>
    <x v="1"/>
    <x v="53"/>
    <x v="3"/>
    <x v="1"/>
    <x v="498"/>
  </r>
  <r>
    <x v="834"/>
    <x v="109"/>
    <x v="6"/>
    <x v="12"/>
    <x v="12"/>
    <x v="8"/>
    <x v="6"/>
    <x v="1"/>
    <x v="1"/>
    <x v="53"/>
    <x v="3"/>
    <x v="2"/>
    <x v="499"/>
  </r>
  <r>
    <x v="835"/>
    <x v="104"/>
    <x v="6"/>
    <x v="12"/>
    <x v="12"/>
    <x v="8"/>
    <x v="6"/>
    <x v="1"/>
    <x v="2"/>
    <x v="54"/>
    <x v="5"/>
    <x v="1"/>
    <x v="506"/>
  </r>
  <r>
    <x v="836"/>
    <x v="105"/>
    <x v="6"/>
    <x v="12"/>
    <x v="12"/>
    <x v="8"/>
    <x v="6"/>
    <x v="1"/>
    <x v="2"/>
    <x v="54"/>
    <x v="4"/>
    <x v="2"/>
    <x v="505"/>
  </r>
  <r>
    <x v="837"/>
    <x v="106"/>
    <x v="6"/>
    <x v="12"/>
    <x v="12"/>
    <x v="8"/>
    <x v="6"/>
    <x v="1"/>
    <x v="2"/>
    <x v="54"/>
    <x v="4"/>
    <x v="1"/>
    <x v="504"/>
  </r>
  <r>
    <x v="838"/>
    <x v="107"/>
    <x v="6"/>
    <x v="12"/>
    <x v="12"/>
    <x v="8"/>
    <x v="6"/>
    <x v="1"/>
    <x v="2"/>
    <x v="54"/>
    <x v="5"/>
    <x v="2"/>
    <x v="504"/>
  </r>
  <r>
    <x v="839"/>
    <x v="108"/>
    <x v="6"/>
    <x v="12"/>
    <x v="12"/>
    <x v="8"/>
    <x v="6"/>
    <x v="1"/>
    <x v="2"/>
    <x v="54"/>
    <x v="3"/>
    <x v="1"/>
    <x v="490"/>
  </r>
  <r>
    <x v="840"/>
    <x v="109"/>
    <x v="6"/>
    <x v="12"/>
    <x v="12"/>
    <x v="8"/>
    <x v="6"/>
    <x v="1"/>
    <x v="2"/>
    <x v="54"/>
    <x v="3"/>
    <x v="2"/>
    <x v="503"/>
  </r>
  <r>
    <x v="841"/>
    <x v="104"/>
    <x v="6"/>
    <x v="12"/>
    <x v="12"/>
    <x v="8"/>
    <x v="6"/>
    <x v="1"/>
    <x v="3"/>
    <x v="55"/>
    <x v="5"/>
    <x v="1"/>
    <x v="511"/>
  </r>
  <r>
    <x v="842"/>
    <x v="105"/>
    <x v="6"/>
    <x v="12"/>
    <x v="12"/>
    <x v="8"/>
    <x v="6"/>
    <x v="1"/>
    <x v="3"/>
    <x v="55"/>
    <x v="4"/>
    <x v="2"/>
    <x v="510"/>
  </r>
  <r>
    <x v="843"/>
    <x v="106"/>
    <x v="6"/>
    <x v="12"/>
    <x v="12"/>
    <x v="8"/>
    <x v="6"/>
    <x v="1"/>
    <x v="3"/>
    <x v="55"/>
    <x v="4"/>
    <x v="1"/>
    <x v="509"/>
  </r>
  <r>
    <x v="844"/>
    <x v="107"/>
    <x v="6"/>
    <x v="12"/>
    <x v="12"/>
    <x v="8"/>
    <x v="6"/>
    <x v="1"/>
    <x v="3"/>
    <x v="55"/>
    <x v="5"/>
    <x v="2"/>
    <x v="509"/>
  </r>
  <r>
    <x v="845"/>
    <x v="108"/>
    <x v="6"/>
    <x v="12"/>
    <x v="12"/>
    <x v="8"/>
    <x v="6"/>
    <x v="1"/>
    <x v="3"/>
    <x v="55"/>
    <x v="3"/>
    <x v="1"/>
    <x v="507"/>
  </r>
  <r>
    <x v="846"/>
    <x v="109"/>
    <x v="6"/>
    <x v="12"/>
    <x v="12"/>
    <x v="8"/>
    <x v="6"/>
    <x v="1"/>
    <x v="3"/>
    <x v="55"/>
    <x v="3"/>
    <x v="2"/>
    <x v="508"/>
  </r>
  <r>
    <x v="847"/>
    <x v="104"/>
    <x v="6"/>
    <x v="12"/>
    <x v="12"/>
    <x v="8"/>
    <x v="6"/>
    <x v="1"/>
    <x v="4"/>
    <x v="56"/>
    <x v="5"/>
    <x v="1"/>
    <x v="516"/>
  </r>
  <r>
    <x v="848"/>
    <x v="105"/>
    <x v="6"/>
    <x v="12"/>
    <x v="12"/>
    <x v="8"/>
    <x v="6"/>
    <x v="1"/>
    <x v="4"/>
    <x v="56"/>
    <x v="4"/>
    <x v="2"/>
    <x v="515"/>
  </r>
  <r>
    <x v="849"/>
    <x v="106"/>
    <x v="6"/>
    <x v="12"/>
    <x v="12"/>
    <x v="8"/>
    <x v="6"/>
    <x v="1"/>
    <x v="4"/>
    <x v="56"/>
    <x v="4"/>
    <x v="1"/>
    <x v="514"/>
  </r>
  <r>
    <x v="850"/>
    <x v="107"/>
    <x v="6"/>
    <x v="12"/>
    <x v="12"/>
    <x v="8"/>
    <x v="6"/>
    <x v="1"/>
    <x v="4"/>
    <x v="56"/>
    <x v="5"/>
    <x v="2"/>
    <x v="514"/>
  </r>
  <r>
    <x v="851"/>
    <x v="108"/>
    <x v="6"/>
    <x v="12"/>
    <x v="12"/>
    <x v="8"/>
    <x v="6"/>
    <x v="1"/>
    <x v="4"/>
    <x v="56"/>
    <x v="3"/>
    <x v="1"/>
    <x v="512"/>
  </r>
  <r>
    <x v="852"/>
    <x v="109"/>
    <x v="6"/>
    <x v="12"/>
    <x v="12"/>
    <x v="8"/>
    <x v="6"/>
    <x v="1"/>
    <x v="4"/>
    <x v="56"/>
    <x v="3"/>
    <x v="2"/>
    <x v="513"/>
  </r>
  <r>
    <x v="853"/>
    <x v="104"/>
    <x v="6"/>
    <x v="12"/>
    <x v="12"/>
    <x v="8"/>
    <x v="6"/>
    <x v="1"/>
    <x v="5"/>
    <x v="57"/>
    <x v="5"/>
    <x v="1"/>
    <x v="521"/>
  </r>
  <r>
    <x v="854"/>
    <x v="105"/>
    <x v="6"/>
    <x v="12"/>
    <x v="12"/>
    <x v="8"/>
    <x v="6"/>
    <x v="1"/>
    <x v="5"/>
    <x v="57"/>
    <x v="4"/>
    <x v="2"/>
    <x v="520"/>
  </r>
  <r>
    <x v="855"/>
    <x v="106"/>
    <x v="6"/>
    <x v="12"/>
    <x v="12"/>
    <x v="8"/>
    <x v="6"/>
    <x v="1"/>
    <x v="5"/>
    <x v="57"/>
    <x v="4"/>
    <x v="1"/>
    <x v="519"/>
  </r>
  <r>
    <x v="856"/>
    <x v="107"/>
    <x v="6"/>
    <x v="12"/>
    <x v="12"/>
    <x v="8"/>
    <x v="6"/>
    <x v="1"/>
    <x v="5"/>
    <x v="57"/>
    <x v="5"/>
    <x v="2"/>
    <x v="519"/>
  </r>
  <r>
    <x v="857"/>
    <x v="108"/>
    <x v="6"/>
    <x v="12"/>
    <x v="12"/>
    <x v="8"/>
    <x v="6"/>
    <x v="1"/>
    <x v="5"/>
    <x v="57"/>
    <x v="3"/>
    <x v="1"/>
    <x v="517"/>
  </r>
  <r>
    <x v="858"/>
    <x v="109"/>
    <x v="6"/>
    <x v="12"/>
    <x v="12"/>
    <x v="8"/>
    <x v="6"/>
    <x v="1"/>
    <x v="5"/>
    <x v="57"/>
    <x v="3"/>
    <x v="2"/>
    <x v="518"/>
  </r>
  <r>
    <x v="859"/>
    <x v="104"/>
    <x v="6"/>
    <x v="12"/>
    <x v="12"/>
    <x v="8"/>
    <x v="6"/>
    <x v="1"/>
    <x v="6"/>
    <x v="58"/>
    <x v="5"/>
    <x v="1"/>
    <x v="526"/>
  </r>
  <r>
    <x v="860"/>
    <x v="105"/>
    <x v="6"/>
    <x v="12"/>
    <x v="12"/>
    <x v="8"/>
    <x v="6"/>
    <x v="1"/>
    <x v="6"/>
    <x v="58"/>
    <x v="4"/>
    <x v="2"/>
    <x v="525"/>
  </r>
  <r>
    <x v="861"/>
    <x v="106"/>
    <x v="6"/>
    <x v="12"/>
    <x v="12"/>
    <x v="8"/>
    <x v="6"/>
    <x v="1"/>
    <x v="6"/>
    <x v="58"/>
    <x v="4"/>
    <x v="1"/>
    <x v="524"/>
  </r>
  <r>
    <x v="862"/>
    <x v="107"/>
    <x v="6"/>
    <x v="12"/>
    <x v="12"/>
    <x v="8"/>
    <x v="6"/>
    <x v="1"/>
    <x v="6"/>
    <x v="58"/>
    <x v="5"/>
    <x v="2"/>
    <x v="524"/>
  </r>
  <r>
    <x v="863"/>
    <x v="108"/>
    <x v="6"/>
    <x v="12"/>
    <x v="12"/>
    <x v="8"/>
    <x v="6"/>
    <x v="1"/>
    <x v="6"/>
    <x v="58"/>
    <x v="3"/>
    <x v="1"/>
    <x v="522"/>
  </r>
  <r>
    <x v="864"/>
    <x v="109"/>
    <x v="6"/>
    <x v="12"/>
    <x v="12"/>
    <x v="8"/>
    <x v="6"/>
    <x v="1"/>
    <x v="6"/>
    <x v="58"/>
    <x v="3"/>
    <x v="2"/>
    <x v="523"/>
  </r>
  <r>
    <x v="865"/>
    <x v="104"/>
    <x v="6"/>
    <x v="12"/>
    <x v="12"/>
    <x v="8"/>
    <x v="6"/>
    <x v="1"/>
    <x v="7"/>
    <x v="59"/>
    <x v="5"/>
    <x v="1"/>
    <x v="531"/>
  </r>
  <r>
    <x v="866"/>
    <x v="105"/>
    <x v="6"/>
    <x v="12"/>
    <x v="12"/>
    <x v="8"/>
    <x v="6"/>
    <x v="1"/>
    <x v="7"/>
    <x v="59"/>
    <x v="4"/>
    <x v="2"/>
    <x v="530"/>
  </r>
  <r>
    <x v="867"/>
    <x v="106"/>
    <x v="6"/>
    <x v="12"/>
    <x v="12"/>
    <x v="8"/>
    <x v="6"/>
    <x v="1"/>
    <x v="7"/>
    <x v="59"/>
    <x v="4"/>
    <x v="1"/>
    <x v="529"/>
  </r>
  <r>
    <x v="868"/>
    <x v="107"/>
    <x v="6"/>
    <x v="12"/>
    <x v="12"/>
    <x v="8"/>
    <x v="6"/>
    <x v="1"/>
    <x v="7"/>
    <x v="59"/>
    <x v="5"/>
    <x v="2"/>
    <x v="529"/>
  </r>
  <r>
    <x v="869"/>
    <x v="108"/>
    <x v="6"/>
    <x v="12"/>
    <x v="12"/>
    <x v="8"/>
    <x v="6"/>
    <x v="1"/>
    <x v="7"/>
    <x v="59"/>
    <x v="3"/>
    <x v="1"/>
    <x v="527"/>
  </r>
  <r>
    <x v="870"/>
    <x v="109"/>
    <x v="6"/>
    <x v="12"/>
    <x v="12"/>
    <x v="8"/>
    <x v="6"/>
    <x v="1"/>
    <x v="7"/>
    <x v="59"/>
    <x v="3"/>
    <x v="2"/>
    <x v="528"/>
  </r>
  <r>
    <x v="871"/>
    <x v="110"/>
    <x v="7"/>
    <x v="17"/>
    <x v="17"/>
    <x v="10"/>
    <x v="1"/>
    <x v="1"/>
    <x v="0"/>
    <x v="68"/>
    <x v="3"/>
    <x v="1"/>
    <x v="652"/>
  </r>
  <r>
    <x v="872"/>
    <x v="111"/>
    <x v="7"/>
    <x v="17"/>
    <x v="17"/>
    <x v="10"/>
    <x v="1"/>
    <x v="1"/>
    <x v="0"/>
    <x v="68"/>
    <x v="3"/>
    <x v="2"/>
    <x v="653"/>
  </r>
  <r>
    <x v="873"/>
    <x v="112"/>
    <x v="7"/>
    <x v="17"/>
    <x v="17"/>
    <x v="10"/>
    <x v="1"/>
    <x v="1"/>
    <x v="0"/>
    <x v="68"/>
    <x v="4"/>
    <x v="1"/>
    <x v="652"/>
  </r>
  <r>
    <x v="874"/>
    <x v="113"/>
    <x v="7"/>
    <x v="17"/>
    <x v="17"/>
    <x v="10"/>
    <x v="1"/>
    <x v="1"/>
    <x v="0"/>
    <x v="68"/>
    <x v="4"/>
    <x v="2"/>
    <x v="653"/>
  </r>
  <r>
    <x v="875"/>
    <x v="114"/>
    <x v="7"/>
    <x v="17"/>
    <x v="17"/>
    <x v="10"/>
    <x v="1"/>
    <x v="1"/>
    <x v="0"/>
    <x v="68"/>
    <x v="5"/>
    <x v="1"/>
    <x v="654"/>
  </r>
  <r>
    <x v="876"/>
    <x v="115"/>
    <x v="7"/>
    <x v="17"/>
    <x v="17"/>
    <x v="10"/>
    <x v="1"/>
    <x v="1"/>
    <x v="0"/>
    <x v="68"/>
    <x v="5"/>
    <x v="2"/>
    <x v="655"/>
  </r>
  <r>
    <x v="877"/>
    <x v="110"/>
    <x v="7"/>
    <x v="17"/>
    <x v="17"/>
    <x v="10"/>
    <x v="1"/>
    <x v="1"/>
    <x v="1"/>
    <x v="69"/>
    <x v="3"/>
    <x v="1"/>
    <x v="656"/>
  </r>
  <r>
    <x v="878"/>
    <x v="111"/>
    <x v="7"/>
    <x v="17"/>
    <x v="17"/>
    <x v="10"/>
    <x v="1"/>
    <x v="1"/>
    <x v="1"/>
    <x v="69"/>
    <x v="3"/>
    <x v="2"/>
    <x v="657"/>
  </r>
  <r>
    <x v="879"/>
    <x v="112"/>
    <x v="7"/>
    <x v="17"/>
    <x v="17"/>
    <x v="10"/>
    <x v="1"/>
    <x v="1"/>
    <x v="1"/>
    <x v="69"/>
    <x v="4"/>
    <x v="1"/>
    <x v="656"/>
  </r>
  <r>
    <x v="880"/>
    <x v="113"/>
    <x v="7"/>
    <x v="17"/>
    <x v="17"/>
    <x v="10"/>
    <x v="1"/>
    <x v="1"/>
    <x v="1"/>
    <x v="69"/>
    <x v="4"/>
    <x v="2"/>
    <x v="657"/>
  </r>
  <r>
    <x v="881"/>
    <x v="114"/>
    <x v="7"/>
    <x v="17"/>
    <x v="17"/>
    <x v="10"/>
    <x v="1"/>
    <x v="1"/>
    <x v="1"/>
    <x v="69"/>
    <x v="5"/>
    <x v="1"/>
    <x v="460"/>
  </r>
  <r>
    <x v="882"/>
    <x v="115"/>
    <x v="7"/>
    <x v="17"/>
    <x v="17"/>
    <x v="10"/>
    <x v="1"/>
    <x v="1"/>
    <x v="1"/>
    <x v="69"/>
    <x v="5"/>
    <x v="2"/>
    <x v="658"/>
  </r>
  <r>
    <x v="883"/>
    <x v="110"/>
    <x v="7"/>
    <x v="17"/>
    <x v="17"/>
    <x v="10"/>
    <x v="1"/>
    <x v="1"/>
    <x v="2"/>
    <x v="70"/>
    <x v="3"/>
    <x v="1"/>
    <x v="447"/>
  </r>
  <r>
    <x v="884"/>
    <x v="111"/>
    <x v="7"/>
    <x v="17"/>
    <x v="17"/>
    <x v="10"/>
    <x v="1"/>
    <x v="1"/>
    <x v="2"/>
    <x v="70"/>
    <x v="3"/>
    <x v="2"/>
    <x v="659"/>
  </r>
  <r>
    <x v="885"/>
    <x v="112"/>
    <x v="7"/>
    <x v="17"/>
    <x v="17"/>
    <x v="10"/>
    <x v="1"/>
    <x v="1"/>
    <x v="2"/>
    <x v="70"/>
    <x v="4"/>
    <x v="1"/>
    <x v="447"/>
  </r>
  <r>
    <x v="886"/>
    <x v="113"/>
    <x v="7"/>
    <x v="17"/>
    <x v="17"/>
    <x v="10"/>
    <x v="1"/>
    <x v="1"/>
    <x v="2"/>
    <x v="70"/>
    <x v="4"/>
    <x v="2"/>
    <x v="659"/>
  </r>
  <r>
    <x v="887"/>
    <x v="114"/>
    <x v="7"/>
    <x v="17"/>
    <x v="17"/>
    <x v="10"/>
    <x v="1"/>
    <x v="1"/>
    <x v="2"/>
    <x v="70"/>
    <x v="5"/>
    <x v="1"/>
    <x v="660"/>
  </r>
  <r>
    <x v="888"/>
    <x v="115"/>
    <x v="7"/>
    <x v="17"/>
    <x v="17"/>
    <x v="10"/>
    <x v="1"/>
    <x v="1"/>
    <x v="2"/>
    <x v="70"/>
    <x v="5"/>
    <x v="2"/>
    <x v="661"/>
  </r>
  <r>
    <x v="889"/>
    <x v="110"/>
    <x v="7"/>
    <x v="17"/>
    <x v="17"/>
    <x v="10"/>
    <x v="1"/>
    <x v="1"/>
    <x v="3"/>
    <x v="71"/>
    <x v="3"/>
    <x v="1"/>
    <x v="662"/>
  </r>
  <r>
    <x v="890"/>
    <x v="111"/>
    <x v="7"/>
    <x v="17"/>
    <x v="17"/>
    <x v="10"/>
    <x v="1"/>
    <x v="1"/>
    <x v="3"/>
    <x v="71"/>
    <x v="3"/>
    <x v="2"/>
    <x v="663"/>
  </r>
  <r>
    <x v="891"/>
    <x v="112"/>
    <x v="7"/>
    <x v="17"/>
    <x v="17"/>
    <x v="10"/>
    <x v="1"/>
    <x v="1"/>
    <x v="3"/>
    <x v="71"/>
    <x v="4"/>
    <x v="1"/>
    <x v="662"/>
  </r>
  <r>
    <x v="892"/>
    <x v="113"/>
    <x v="7"/>
    <x v="17"/>
    <x v="17"/>
    <x v="10"/>
    <x v="1"/>
    <x v="1"/>
    <x v="3"/>
    <x v="71"/>
    <x v="4"/>
    <x v="2"/>
    <x v="663"/>
  </r>
  <r>
    <x v="893"/>
    <x v="114"/>
    <x v="7"/>
    <x v="17"/>
    <x v="17"/>
    <x v="10"/>
    <x v="1"/>
    <x v="1"/>
    <x v="3"/>
    <x v="71"/>
    <x v="5"/>
    <x v="1"/>
    <x v="664"/>
  </r>
  <r>
    <x v="894"/>
    <x v="115"/>
    <x v="7"/>
    <x v="17"/>
    <x v="17"/>
    <x v="10"/>
    <x v="1"/>
    <x v="1"/>
    <x v="3"/>
    <x v="71"/>
    <x v="5"/>
    <x v="2"/>
    <x v="584"/>
  </r>
  <r>
    <x v="895"/>
    <x v="110"/>
    <x v="7"/>
    <x v="17"/>
    <x v="17"/>
    <x v="10"/>
    <x v="1"/>
    <x v="1"/>
    <x v="4"/>
    <x v="72"/>
    <x v="3"/>
    <x v="1"/>
    <x v="665"/>
  </r>
  <r>
    <x v="896"/>
    <x v="111"/>
    <x v="7"/>
    <x v="17"/>
    <x v="17"/>
    <x v="10"/>
    <x v="1"/>
    <x v="1"/>
    <x v="4"/>
    <x v="72"/>
    <x v="3"/>
    <x v="2"/>
    <x v="666"/>
  </r>
  <r>
    <x v="897"/>
    <x v="112"/>
    <x v="7"/>
    <x v="17"/>
    <x v="17"/>
    <x v="10"/>
    <x v="1"/>
    <x v="1"/>
    <x v="4"/>
    <x v="72"/>
    <x v="4"/>
    <x v="1"/>
    <x v="665"/>
  </r>
  <r>
    <x v="898"/>
    <x v="113"/>
    <x v="7"/>
    <x v="17"/>
    <x v="17"/>
    <x v="10"/>
    <x v="1"/>
    <x v="1"/>
    <x v="4"/>
    <x v="72"/>
    <x v="4"/>
    <x v="2"/>
    <x v="666"/>
  </r>
  <r>
    <x v="899"/>
    <x v="114"/>
    <x v="7"/>
    <x v="17"/>
    <x v="17"/>
    <x v="10"/>
    <x v="1"/>
    <x v="1"/>
    <x v="4"/>
    <x v="72"/>
    <x v="5"/>
    <x v="1"/>
    <x v="667"/>
  </r>
  <r>
    <x v="900"/>
    <x v="115"/>
    <x v="7"/>
    <x v="17"/>
    <x v="17"/>
    <x v="10"/>
    <x v="1"/>
    <x v="1"/>
    <x v="4"/>
    <x v="72"/>
    <x v="5"/>
    <x v="2"/>
    <x v="668"/>
  </r>
  <r>
    <x v="901"/>
    <x v="110"/>
    <x v="7"/>
    <x v="17"/>
    <x v="17"/>
    <x v="10"/>
    <x v="1"/>
    <x v="1"/>
    <x v="5"/>
    <x v="73"/>
    <x v="3"/>
    <x v="1"/>
    <x v="669"/>
  </r>
  <r>
    <x v="902"/>
    <x v="111"/>
    <x v="7"/>
    <x v="17"/>
    <x v="17"/>
    <x v="10"/>
    <x v="1"/>
    <x v="1"/>
    <x v="5"/>
    <x v="73"/>
    <x v="3"/>
    <x v="2"/>
    <x v="670"/>
  </r>
  <r>
    <x v="903"/>
    <x v="112"/>
    <x v="7"/>
    <x v="17"/>
    <x v="17"/>
    <x v="10"/>
    <x v="1"/>
    <x v="1"/>
    <x v="5"/>
    <x v="73"/>
    <x v="4"/>
    <x v="1"/>
    <x v="669"/>
  </r>
  <r>
    <x v="904"/>
    <x v="113"/>
    <x v="7"/>
    <x v="17"/>
    <x v="17"/>
    <x v="10"/>
    <x v="1"/>
    <x v="1"/>
    <x v="5"/>
    <x v="73"/>
    <x v="4"/>
    <x v="2"/>
    <x v="670"/>
  </r>
  <r>
    <x v="905"/>
    <x v="114"/>
    <x v="7"/>
    <x v="17"/>
    <x v="17"/>
    <x v="10"/>
    <x v="1"/>
    <x v="1"/>
    <x v="5"/>
    <x v="73"/>
    <x v="5"/>
    <x v="1"/>
    <x v="671"/>
  </r>
  <r>
    <x v="906"/>
    <x v="115"/>
    <x v="7"/>
    <x v="17"/>
    <x v="17"/>
    <x v="10"/>
    <x v="1"/>
    <x v="1"/>
    <x v="5"/>
    <x v="73"/>
    <x v="5"/>
    <x v="2"/>
    <x v="672"/>
  </r>
  <r>
    <x v="907"/>
    <x v="110"/>
    <x v="7"/>
    <x v="17"/>
    <x v="17"/>
    <x v="10"/>
    <x v="1"/>
    <x v="1"/>
    <x v="6"/>
    <x v="74"/>
    <x v="3"/>
    <x v="1"/>
    <x v="673"/>
  </r>
  <r>
    <x v="908"/>
    <x v="111"/>
    <x v="7"/>
    <x v="17"/>
    <x v="17"/>
    <x v="10"/>
    <x v="1"/>
    <x v="1"/>
    <x v="6"/>
    <x v="74"/>
    <x v="3"/>
    <x v="2"/>
    <x v="674"/>
  </r>
  <r>
    <x v="909"/>
    <x v="112"/>
    <x v="7"/>
    <x v="17"/>
    <x v="17"/>
    <x v="10"/>
    <x v="1"/>
    <x v="1"/>
    <x v="6"/>
    <x v="74"/>
    <x v="4"/>
    <x v="1"/>
    <x v="673"/>
  </r>
  <r>
    <x v="910"/>
    <x v="113"/>
    <x v="7"/>
    <x v="17"/>
    <x v="17"/>
    <x v="10"/>
    <x v="1"/>
    <x v="1"/>
    <x v="6"/>
    <x v="74"/>
    <x v="4"/>
    <x v="2"/>
    <x v="674"/>
  </r>
  <r>
    <x v="911"/>
    <x v="114"/>
    <x v="7"/>
    <x v="17"/>
    <x v="17"/>
    <x v="10"/>
    <x v="1"/>
    <x v="1"/>
    <x v="6"/>
    <x v="74"/>
    <x v="5"/>
    <x v="1"/>
    <x v="499"/>
  </r>
  <r>
    <x v="912"/>
    <x v="115"/>
    <x v="7"/>
    <x v="17"/>
    <x v="17"/>
    <x v="10"/>
    <x v="1"/>
    <x v="1"/>
    <x v="6"/>
    <x v="74"/>
    <x v="5"/>
    <x v="2"/>
    <x v="675"/>
  </r>
  <r>
    <x v="913"/>
    <x v="110"/>
    <x v="7"/>
    <x v="17"/>
    <x v="17"/>
    <x v="10"/>
    <x v="1"/>
    <x v="1"/>
    <x v="7"/>
    <x v="75"/>
    <x v="3"/>
    <x v="1"/>
    <x v="676"/>
  </r>
  <r>
    <x v="914"/>
    <x v="111"/>
    <x v="7"/>
    <x v="17"/>
    <x v="17"/>
    <x v="10"/>
    <x v="1"/>
    <x v="1"/>
    <x v="7"/>
    <x v="75"/>
    <x v="3"/>
    <x v="2"/>
    <x v="77"/>
  </r>
  <r>
    <x v="915"/>
    <x v="112"/>
    <x v="7"/>
    <x v="17"/>
    <x v="17"/>
    <x v="10"/>
    <x v="1"/>
    <x v="1"/>
    <x v="7"/>
    <x v="75"/>
    <x v="4"/>
    <x v="1"/>
    <x v="676"/>
  </r>
  <r>
    <x v="916"/>
    <x v="113"/>
    <x v="7"/>
    <x v="17"/>
    <x v="17"/>
    <x v="10"/>
    <x v="1"/>
    <x v="1"/>
    <x v="7"/>
    <x v="75"/>
    <x v="4"/>
    <x v="2"/>
    <x v="77"/>
  </r>
  <r>
    <x v="917"/>
    <x v="114"/>
    <x v="7"/>
    <x v="17"/>
    <x v="17"/>
    <x v="10"/>
    <x v="1"/>
    <x v="1"/>
    <x v="7"/>
    <x v="75"/>
    <x v="5"/>
    <x v="1"/>
    <x v="677"/>
  </r>
  <r>
    <x v="918"/>
    <x v="115"/>
    <x v="7"/>
    <x v="17"/>
    <x v="17"/>
    <x v="10"/>
    <x v="1"/>
    <x v="1"/>
    <x v="7"/>
    <x v="75"/>
    <x v="5"/>
    <x v="2"/>
    <x v="678"/>
  </r>
  <r>
    <x v="919"/>
    <x v="116"/>
    <x v="4"/>
    <x v="4"/>
    <x v="4"/>
    <x v="3"/>
    <x v="1"/>
    <x v="1"/>
    <x v="0"/>
    <x v="1"/>
    <x v="3"/>
    <x v="1"/>
    <x v="679"/>
  </r>
  <r>
    <x v="920"/>
    <x v="117"/>
    <x v="4"/>
    <x v="4"/>
    <x v="4"/>
    <x v="3"/>
    <x v="1"/>
    <x v="1"/>
    <x v="0"/>
    <x v="1"/>
    <x v="5"/>
    <x v="1"/>
    <x v="465"/>
  </r>
  <r>
    <x v="921"/>
    <x v="118"/>
    <x v="4"/>
    <x v="4"/>
    <x v="4"/>
    <x v="3"/>
    <x v="1"/>
    <x v="1"/>
    <x v="0"/>
    <x v="1"/>
    <x v="4"/>
    <x v="2"/>
    <x v="680"/>
  </r>
  <r>
    <x v="922"/>
    <x v="119"/>
    <x v="4"/>
    <x v="4"/>
    <x v="4"/>
    <x v="3"/>
    <x v="1"/>
    <x v="1"/>
    <x v="0"/>
    <x v="1"/>
    <x v="4"/>
    <x v="1"/>
    <x v="681"/>
  </r>
  <r>
    <x v="923"/>
    <x v="120"/>
    <x v="4"/>
    <x v="4"/>
    <x v="4"/>
    <x v="3"/>
    <x v="1"/>
    <x v="1"/>
    <x v="0"/>
    <x v="1"/>
    <x v="5"/>
    <x v="2"/>
    <x v="681"/>
  </r>
  <r>
    <x v="924"/>
    <x v="121"/>
    <x v="4"/>
    <x v="4"/>
    <x v="4"/>
    <x v="3"/>
    <x v="1"/>
    <x v="1"/>
    <x v="0"/>
    <x v="1"/>
    <x v="3"/>
    <x v="2"/>
    <x v="682"/>
  </r>
  <r>
    <x v="925"/>
    <x v="116"/>
    <x v="4"/>
    <x v="4"/>
    <x v="4"/>
    <x v="3"/>
    <x v="1"/>
    <x v="1"/>
    <x v="1"/>
    <x v="2"/>
    <x v="3"/>
    <x v="1"/>
    <x v="244"/>
  </r>
  <r>
    <x v="926"/>
    <x v="117"/>
    <x v="4"/>
    <x v="4"/>
    <x v="4"/>
    <x v="3"/>
    <x v="1"/>
    <x v="1"/>
    <x v="1"/>
    <x v="2"/>
    <x v="5"/>
    <x v="1"/>
    <x v="468"/>
  </r>
  <r>
    <x v="927"/>
    <x v="118"/>
    <x v="4"/>
    <x v="4"/>
    <x v="4"/>
    <x v="3"/>
    <x v="1"/>
    <x v="1"/>
    <x v="1"/>
    <x v="2"/>
    <x v="4"/>
    <x v="2"/>
    <x v="683"/>
  </r>
  <r>
    <x v="928"/>
    <x v="119"/>
    <x v="4"/>
    <x v="4"/>
    <x v="4"/>
    <x v="3"/>
    <x v="1"/>
    <x v="1"/>
    <x v="1"/>
    <x v="2"/>
    <x v="4"/>
    <x v="1"/>
    <x v="684"/>
  </r>
  <r>
    <x v="929"/>
    <x v="120"/>
    <x v="4"/>
    <x v="4"/>
    <x v="4"/>
    <x v="3"/>
    <x v="1"/>
    <x v="1"/>
    <x v="1"/>
    <x v="2"/>
    <x v="5"/>
    <x v="2"/>
    <x v="684"/>
  </r>
  <r>
    <x v="930"/>
    <x v="121"/>
    <x v="4"/>
    <x v="4"/>
    <x v="4"/>
    <x v="3"/>
    <x v="1"/>
    <x v="1"/>
    <x v="1"/>
    <x v="2"/>
    <x v="3"/>
    <x v="2"/>
    <x v="685"/>
  </r>
  <r>
    <x v="931"/>
    <x v="116"/>
    <x v="4"/>
    <x v="4"/>
    <x v="4"/>
    <x v="3"/>
    <x v="1"/>
    <x v="1"/>
    <x v="2"/>
    <x v="3"/>
    <x v="3"/>
    <x v="1"/>
    <x v="686"/>
  </r>
  <r>
    <x v="932"/>
    <x v="117"/>
    <x v="4"/>
    <x v="4"/>
    <x v="4"/>
    <x v="3"/>
    <x v="1"/>
    <x v="1"/>
    <x v="2"/>
    <x v="3"/>
    <x v="5"/>
    <x v="1"/>
    <x v="687"/>
  </r>
  <r>
    <x v="933"/>
    <x v="118"/>
    <x v="4"/>
    <x v="4"/>
    <x v="4"/>
    <x v="3"/>
    <x v="1"/>
    <x v="1"/>
    <x v="2"/>
    <x v="3"/>
    <x v="4"/>
    <x v="2"/>
    <x v="688"/>
  </r>
  <r>
    <x v="934"/>
    <x v="119"/>
    <x v="4"/>
    <x v="4"/>
    <x v="4"/>
    <x v="3"/>
    <x v="1"/>
    <x v="1"/>
    <x v="2"/>
    <x v="3"/>
    <x v="4"/>
    <x v="1"/>
    <x v="689"/>
  </r>
  <r>
    <x v="935"/>
    <x v="120"/>
    <x v="4"/>
    <x v="4"/>
    <x v="4"/>
    <x v="3"/>
    <x v="1"/>
    <x v="1"/>
    <x v="2"/>
    <x v="3"/>
    <x v="5"/>
    <x v="2"/>
    <x v="689"/>
  </r>
  <r>
    <x v="936"/>
    <x v="121"/>
    <x v="4"/>
    <x v="4"/>
    <x v="4"/>
    <x v="3"/>
    <x v="1"/>
    <x v="1"/>
    <x v="2"/>
    <x v="3"/>
    <x v="3"/>
    <x v="2"/>
    <x v="690"/>
  </r>
  <r>
    <x v="937"/>
    <x v="116"/>
    <x v="4"/>
    <x v="4"/>
    <x v="4"/>
    <x v="3"/>
    <x v="1"/>
    <x v="1"/>
    <x v="3"/>
    <x v="4"/>
    <x v="3"/>
    <x v="1"/>
    <x v="691"/>
  </r>
  <r>
    <x v="938"/>
    <x v="117"/>
    <x v="4"/>
    <x v="4"/>
    <x v="4"/>
    <x v="3"/>
    <x v="1"/>
    <x v="1"/>
    <x v="3"/>
    <x v="4"/>
    <x v="5"/>
    <x v="1"/>
    <x v="692"/>
  </r>
  <r>
    <x v="939"/>
    <x v="118"/>
    <x v="4"/>
    <x v="4"/>
    <x v="4"/>
    <x v="3"/>
    <x v="1"/>
    <x v="1"/>
    <x v="3"/>
    <x v="4"/>
    <x v="4"/>
    <x v="2"/>
    <x v="693"/>
  </r>
  <r>
    <x v="940"/>
    <x v="119"/>
    <x v="4"/>
    <x v="4"/>
    <x v="4"/>
    <x v="3"/>
    <x v="1"/>
    <x v="1"/>
    <x v="3"/>
    <x v="4"/>
    <x v="4"/>
    <x v="1"/>
    <x v="694"/>
  </r>
  <r>
    <x v="941"/>
    <x v="120"/>
    <x v="4"/>
    <x v="4"/>
    <x v="4"/>
    <x v="3"/>
    <x v="1"/>
    <x v="1"/>
    <x v="3"/>
    <x v="4"/>
    <x v="5"/>
    <x v="2"/>
    <x v="694"/>
  </r>
  <r>
    <x v="942"/>
    <x v="121"/>
    <x v="4"/>
    <x v="4"/>
    <x v="4"/>
    <x v="3"/>
    <x v="1"/>
    <x v="1"/>
    <x v="3"/>
    <x v="4"/>
    <x v="3"/>
    <x v="2"/>
    <x v="695"/>
  </r>
  <r>
    <x v="943"/>
    <x v="116"/>
    <x v="4"/>
    <x v="4"/>
    <x v="4"/>
    <x v="3"/>
    <x v="1"/>
    <x v="1"/>
    <x v="4"/>
    <x v="5"/>
    <x v="3"/>
    <x v="1"/>
    <x v="603"/>
  </r>
  <r>
    <x v="944"/>
    <x v="117"/>
    <x v="4"/>
    <x v="4"/>
    <x v="4"/>
    <x v="3"/>
    <x v="1"/>
    <x v="1"/>
    <x v="4"/>
    <x v="5"/>
    <x v="5"/>
    <x v="1"/>
    <x v="696"/>
  </r>
  <r>
    <x v="945"/>
    <x v="118"/>
    <x v="4"/>
    <x v="4"/>
    <x v="4"/>
    <x v="3"/>
    <x v="1"/>
    <x v="1"/>
    <x v="4"/>
    <x v="5"/>
    <x v="4"/>
    <x v="2"/>
    <x v="697"/>
  </r>
  <r>
    <x v="946"/>
    <x v="119"/>
    <x v="4"/>
    <x v="4"/>
    <x v="4"/>
    <x v="3"/>
    <x v="1"/>
    <x v="1"/>
    <x v="4"/>
    <x v="5"/>
    <x v="4"/>
    <x v="1"/>
    <x v="698"/>
  </r>
  <r>
    <x v="947"/>
    <x v="120"/>
    <x v="4"/>
    <x v="4"/>
    <x v="4"/>
    <x v="3"/>
    <x v="1"/>
    <x v="1"/>
    <x v="4"/>
    <x v="5"/>
    <x v="5"/>
    <x v="2"/>
    <x v="698"/>
  </r>
  <r>
    <x v="948"/>
    <x v="121"/>
    <x v="4"/>
    <x v="4"/>
    <x v="4"/>
    <x v="3"/>
    <x v="1"/>
    <x v="1"/>
    <x v="4"/>
    <x v="5"/>
    <x v="3"/>
    <x v="2"/>
    <x v="699"/>
  </r>
  <r>
    <x v="949"/>
    <x v="116"/>
    <x v="4"/>
    <x v="4"/>
    <x v="4"/>
    <x v="3"/>
    <x v="1"/>
    <x v="1"/>
    <x v="5"/>
    <x v="6"/>
    <x v="3"/>
    <x v="1"/>
    <x v="700"/>
  </r>
  <r>
    <x v="950"/>
    <x v="117"/>
    <x v="4"/>
    <x v="4"/>
    <x v="4"/>
    <x v="3"/>
    <x v="1"/>
    <x v="1"/>
    <x v="5"/>
    <x v="6"/>
    <x v="5"/>
    <x v="1"/>
    <x v="701"/>
  </r>
  <r>
    <x v="951"/>
    <x v="118"/>
    <x v="4"/>
    <x v="4"/>
    <x v="4"/>
    <x v="3"/>
    <x v="1"/>
    <x v="1"/>
    <x v="5"/>
    <x v="6"/>
    <x v="4"/>
    <x v="2"/>
    <x v="3"/>
  </r>
  <r>
    <x v="952"/>
    <x v="119"/>
    <x v="4"/>
    <x v="4"/>
    <x v="4"/>
    <x v="3"/>
    <x v="1"/>
    <x v="1"/>
    <x v="5"/>
    <x v="6"/>
    <x v="4"/>
    <x v="1"/>
    <x v="702"/>
  </r>
  <r>
    <x v="953"/>
    <x v="120"/>
    <x v="4"/>
    <x v="4"/>
    <x v="4"/>
    <x v="3"/>
    <x v="1"/>
    <x v="1"/>
    <x v="5"/>
    <x v="6"/>
    <x v="5"/>
    <x v="2"/>
    <x v="702"/>
  </r>
  <r>
    <x v="954"/>
    <x v="121"/>
    <x v="4"/>
    <x v="4"/>
    <x v="4"/>
    <x v="3"/>
    <x v="1"/>
    <x v="1"/>
    <x v="5"/>
    <x v="6"/>
    <x v="3"/>
    <x v="2"/>
    <x v="703"/>
  </r>
  <r>
    <x v="955"/>
    <x v="116"/>
    <x v="4"/>
    <x v="4"/>
    <x v="4"/>
    <x v="3"/>
    <x v="1"/>
    <x v="1"/>
    <x v="6"/>
    <x v="7"/>
    <x v="3"/>
    <x v="1"/>
    <x v="704"/>
  </r>
  <r>
    <x v="956"/>
    <x v="117"/>
    <x v="4"/>
    <x v="4"/>
    <x v="4"/>
    <x v="3"/>
    <x v="1"/>
    <x v="1"/>
    <x v="6"/>
    <x v="7"/>
    <x v="5"/>
    <x v="1"/>
    <x v="705"/>
  </r>
  <r>
    <x v="957"/>
    <x v="118"/>
    <x v="4"/>
    <x v="4"/>
    <x v="4"/>
    <x v="3"/>
    <x v="1"/>
    <x v="1"/>
    <x v="6"/>
    <x v="7"/>
    <x v="4"/>
    <x v="2"/>
    <x v="706"/>
  </r>
  <r>
    <x v="958"/>
    <x v="119"/>
    <x v="4"/>
    <x v="4"/>
    <x v="4"/>
    <x v="3"/>
    <x v="1"/>
    <x v="1"/>
    <x v="6"/>
    <x v="7"/>
    <x v="4"/>
    <x v="1"/>
    <x v="707"/>
  </r>
  <r>
    <x v="959"/>
    <x v="120"/>
    <x v="4"/>
    <x v="4"/>
    <x v="4"/>
    <x v="3"/>
    <x v="1"/>
    <x v="1"/>
    <x v="6"/>
    <x v="7"/>
    <x v="5"/>
    <x v="2"/>
    <x v="707"/>
  </r>
  <r>
    <x v="960"/>
    <x v="121"/>
    <x v="4"/>
    <x v="4"/>
    <x v="4"/>
    <x v="3"/>
    <x v="1"/>
    <x v="1"/>
    <x v="6"/>
    <x v="7"/>
    <x v="3"/>
    <x v="2"/>
    <x v="708"/>
  </r>
  <r>
    <x v="961"/>
    <x v="116"/>
    <x v="4"/>
    <x v="4"/>
    <x v="4"/>
    <x v="3"/>
    <x v="1"/>
    <x v="1"/>
    <x v="7"/>
    <x v="8"/>
    <x v="3"/>
    <x v="1"/>
    <x v="709"/>
  </r>
  <r>
    <x v="962"/>
    <x v="117"/>
    <x v="4"/>
    <x v="4"/>
    <x v="4"/>
    <x v="3"/>
    <x v="1"/>
    <x v="1"/>
    <x v="7"/>
    <x v="8"/>
    <x v="5"/>
    <x v="1"/>
    <x v="710"/>
  </r>
  <r>
    <x v="963"/>
    <x v="118"/>
    <x v="4"/>
    <x v="4"/>
    <x v="4"/>
    <x v="3"/>
    <x v="1"/>
    <x v="1"/>
    <x v="7"/>
    <x v="8"/>
    <x v="4"/>
    <x v="2"/>
    <x v="711"/>
  </r>
  <r>
    <x v="964"/>
    <x v="119"/>
    <x v="4"/>
    <x v="4"/>
    <x v="4"/>
    <x v="3"/>
    <x v="1"/>
    <x v="1"/>
    <x v="7"/>
    <x v="8"/>
    <x v="4"/>
    <x v="1"/>
    <x v="603"/>
  </r>
  <r>
    <x v="965"/>
    <x v="120"/>
    <x v="4"/>
    <x v="4"/>
    <x v="4"/>
    <x v="3"/>
    <x v="1"/>
    <x v="1"/>
    <x v="7"/>
    <x v="8"/>
    <x v="5"/>
    <x v="2"/>
    <x v="603"/>
  </r>
  <r>
    <x v="966"/>
    <x v="121"/>
    <x v="4"/>
    <x v="4"/>
    <x v="4"/>
    <x v="3"/>
    <x v="1"/>
    <x v="1"/>
    <x v="7"/>
    <x v="8"/>
    <x v="3"/>
    <x v="2"/>
    <x v="712"/>
  </r>
  <r>
    <x v="967"/>
    <x v="122"/>
    <x v="6"/>
    <x v="9"/>
    <x v="9"/>
    <x v="6"/>
    <x v="4"/>
    <x v="1"/>
    <x v="0"/>
    <x v="31"/>
    <x v="3"/>
    <x v="1"/>
    <x v="493"/>
  </r>
  <r>
    <x v="968"/>
    <x v="123"/>
    <x v="6"/>
    <x v="9"/>
    <x v="9"/>
    <x v="6"/>
    <x v="4"/>
    <x v="1"/>
    <x v="0"/>
    <x v="31"/>
    <x v="5"/>
    <x v="1"/>
    <x v="497"/>
  </r>
  <r>
    <x v="969"/>
    <x v="124"/>
    <x v="6"/>
    <x v="9"/>
    <x v="9"/>
    <x v="6"/>
    <x v="4"/>
    <x v="1"/>
    <x v="0"/>
    <x v="31"/>
    <x v="4"/>
    <x v="2"/>
    <x v="496"/>
  </r>
  <r>
    <x v="970"/>
    <x v="125"/>
    <x v="6"/>
    <x v="9"/>
    <x v="9"/>
    <x v="6"/>
    <x v="4"/>
    <x v="1"/>
    <x v="0"/>
    <x v="31"/>
    <x v="4"/>
    <x v="1"/>
    <x v="495"/>
  </r>
  <r>
    <x v="971"/>
    <x v="126"/>
    <x v="6"/>
    <x v="9"/>
    <x v="9"/>
    <x v="6"/>
    <x v="4"/>
    <x v="1"/>
    <x v="0"/>
    <x v="31"/>
    <x v="5"/>
    <x v="2"/>
    <x v="495"/>
  </r>
  <r>
    <x v="972"/>
    <x v="127"/>
    <x v="6"/>
    <x v="9"/>
    <x v="9"/>
    <x v="6"/>
    <x v="4"/>
    <x v="1"/>
    <x v="0"/>
    <x v="31"/>
    <x v="3"/>
    <x v="2"/>
    <x v="494"/>
  </r>
  <r>
    <x v="973"/>
    <x v="122"/>
    <x v="6"/>
    <x v="9"/>
    <x v="9"/>
    <x v="6"/>
    <x v="4"/>
    <x v="1"/>
    <x v="1"/>
    <x v="32"/>
    <x v="3"/>
    <x v="1"/>
    <x v="498"/>
  </r>
  <r>
    <x v="974"/>
    <x v="123"/>
    <x v="6"/>
    <x v="9"/>
    <x v="9"/>
    <x v="6"/>
    <x v="4"/>
    <x v="1"/>
    <x v="1"/>
    <x v="32"/>
    <x v="5"/>
    <x v="1"/>
    <x v="502"/>
  </r>
  <r>
    <x v="975"/>
    <x v="124"/>
    <x v="6"/>
    <x v="9"/>
    <x v="9"/>
    <x v="6"/>
    <x v="4"/>
    <x v="1"/>
    <x v="1"/>
    <x v="32"/>
    <x v="4"/>
    <x v="2"/>
    <x v="501"/>
  </r>
  <r>
    <x v="976"/>
    <x v="125"/>
    <x v="6"/>
    <x v="9"/>
    <x v="9"/>
    <x v="6"/>
    <x v="4"/>
    <x v="1"/>
    <x v="1"/>
    <x v="32"/>
    <x v="4"/>
    <x v="1"/>
    <x v="500"/>
  </r>
  <r>
    <x v="977"/>
    <x v="126"/>
    <x v="6"/>
    <x v="9"/>
    <x v="9"/>
    <x v="6"/>
    <x v="4"/>
    <x v="1"/>
    <x v="1"/>
    <x v="32"/>
    <x v="5"/>
    <x v="2"/>
    <x v="500"/>
  </r>
  <r>
    <x v="978"/>
    <x v="127"/>
    <x v="6"/>
    <x v="9"/>
    <x v="9"/>
    <x v="6"/>
    <x v="4"/>
    <x v="1"/>
    <x v="1"/>
    <x v="32"/>
    <x v="3"/>
    <x v="2"/>
    <x v="499"/>
  </r>
  <r>
    <x v="979"/>
    <x v="122"/>
    <x v="6"/>
    <x v="9"/>
    <x v="9"/>
    <x v="6"/>
    <x v="4"/>
    <x v="1"/>
    <x v="2"/>
    <x v="33"/>
    <x v="3"/>
    <x v="1"/>
    <x v="490"/>
  </r>
  <r>
    <x v="980"/>
    <x v="123"/>
    <x v="6"/>
    <x v="9"/>
    <x v="9"/>
    <x v="6"/>
    <x v="4"/>
    <x v="1"/>
    <x v="2"/>
    <x v="33"/>
    <x v="5"/>
    <x v="1"/>
    <x v="506"/>
  </r>
  <r>
    <x v="981"/>
    <x v="124"/>
    <x v="6"/>
    <x v="9"/>
    <x v="9"/>
    <x v="6"/>
    <x v="4"/>
    <x v="1"/>
    <x v="2"/>
    <x v="33"/>
    <x v="4"/>
    <x v="2"/>
    <x v="505"/>
  </r>
  <r>
    <x v="982"/>
    <x v="125"/>
    <x v="6"/>
    <x v="9"/>
    <x v="9"/>
    <x v="6"/>
    <x v="4"/>
    <x v="1"/>
    <x v="2"/>
    <x v="33"/>
    <x v="4"/>
    <x v="1"/>
    <x v="504"/>
  </r>
  <r>
    <x v="983"/>
    <x v="126"/>
    <x v="6"/>
    <x v="9"/>
    <x v="9"/>
    <x v="6"/>
    <x v="4"/>
    <x v="1"/>
    <x v="2"/>
    <x v="33"/>
    <x v="5"/>
    <x v="2"/>
    <x v="504"/>
  </r>
  <r>
    <x v="984"/>
    <x v="127"/>
    <x v="6"/>
    <x v="9"/>
    <x v="9"/>
    <x v="6"/>
    <x v="4"/>
    <x v="1"/>
    <x v="2"/>
    <x v="33"/>
    <x v="3"/>
    <x v="2"/>
    <x v="503"/>
  </r>
  <r>
    <x v="985"/>
    <x v="122"/>
    <x v="6"/>
    <x v="9"/>
    <x v="9"/>
    <x v="6"/>
    <x v="4"/>
    <x v="1"/>
    <x v="3"/>
    <x v="34"/>
    <x v="3"/>
    <x v="1"/>
    <x v="507"/>
  </r>
  <r>
    <x v="986"/>
    <x v="123"/>
    <x v="6"/>
    <x v="9"/>
    <x v="9"/>
    <x v="6"/>
    <x v="4"/>
    <x v="1"/>
    <x v="3"/>
    <x v="34"/>
    <x v="5"/>
    <x v="1"/>
    <x v="511"/>
  </r>
  <r>
    <x v="987"/>
    <x v="124"/>
    <x v="6"/>
    <x v="9"/>
    <x v="9"/>
    <x v="6"/>
    <x v="4"/>
    <x v="1"/>
    <x v="3"/>
    <x v="34"/>
    <x v="4"/>
    <x v="2"/>
    <x v="510"/>
  </r>
  <r>
    <x v="988"/>
    <x v="125"/>
    <x v="6"/>
    <x v="9"/>
    <x v="9"/>
    <x v="6"/>
    <x v="4"/>
    <x v="1"/>
    <x v="3"/>
    <x v="34"/>
    <x v="4"/>
    <x v="1"/>
    <x v="509"/>
  </r>
  <r>
    <x v="989"/>
    <x v="126"/>
    <x v="6"/>
    <x v="9"/>
    <x v="9"/>
    <x v="6"/>
    <x v="4"/>
    <x v="1"/>
    <x v="3"/>
    <x v="34"/>
    <x v="5"/>
    <x v="2"/>
    <x v="509"/>
  </r>
  <r>
    <x v="990"/>
    <x v="127"/>
    <x v="6"/>
    <x v="9"/>
    <x v="9"/>
    <x v="6"/>
    <x v="4"/>
    <x v="1"/>
    <x v="3"/>
    <x v="34"/>
    <x v="3"/>
    <x v="2"/>
    <x v="508"/>
  </r>
  <r>
    <x v="991"/>
    <x v="122"/>
    <x v="6"/>
    <x v="9"/>
    <x v="9"/>
    <x v="6"/>
    <x v="4"/>
    <x v="1"/>
    <x v="4"/>
    <x v="35"/>
    <x v="3"/>
    <x v="1"/>
    <x v="512"/>
  </r>
  <r>
    <x v="992"/>
    <x v="123"/>
    <x v="6"/>
    <x v="9"/>
    <x v="9"/>
    <x v="6"/>
    <x v="4"/>
    <x v="1"/>
    <x v="4"/>
    <x v="35"/>
    <x v="5"/>
    <x v="1"/>
    <x v="516"/>
  </r>
  <r>
    <x v="993"/>
    <x v="124"/>
    <x v="6"/>
    <x v="9"/>
    <x v="9"/>
    <x v="6"/>
    <x v="4"/>
    <x v="1"/>
    <x v="4"/>
    <x v="35"/>
    <x v="4"/>
    <x v="2"/>
    <x v="515"/>
  </r>
  <r>
    <x v="994"/>
    <x v="125"/>
    <x v="6"/>
    <x v="9"/>
    <x v="9"/>
    <x v="6"/>
    <x v="4"/>
    <x v="1"/>
    <x v="4"/>
    <x v="35"/>
    <x v="4"/>
    <x v="1"/>
    <x v="514"/>
  </r>
  <r>
    <x v="995"/>
    <x v="126"/>
    <x v="6"/>
    <x v="9"/>
    <x v="9"/>
    <x v="6"/>
    <x v="4"/>
    <x v="1"/>
    <x v="4"/>
    <x v="35"/>
    <x v="5"/>
    <x v="2"/>
    <x v="514"/>
  </r>
  <r>
    <x v="996"/>
    <x v="127"/>
    <x v="6"/>
    <x v="9"/>
    <x v="9"/>
    <x v="6"/>
    <x v="4"/>
    <x v="1"/>
    <x v="4"/>
    <x v="35"/>
    <x v="3"/>
    <x v="2"/>
    <x v="513"/>
  </r>
  <r>
    <x v="997"/>
    <x v="122"/>
    <x v="6"/>
    <x v="9"/>
    <x v="9"/>
    <x v="6"/>
    <x v="4"/>
    <x v="1"/>
    <x v="5"/>
    <x v="36"/>
    <x v="3"/>
    <x v="1"/>
    <x v="517"/>
  </r>
  <r>
    <x v="998"/>
    <x v="123"/>
    <x v="6"/>
    <x v="9"/>
    <x v="9"/>
    <x v="6"/>
    <x v="4"/>
    <x v="1"/>
    <x v="5"/>
    <x v="36"/>
    <x v="5"/>
    <x v="1"/>
    <x v="521"/>
  </r>
  <r>
    <x v="999"/>
    <x v="124"/>
    <x v="6"/>
    <x v="9"/>
    <x v="9"/>
    <x v="6"/>
    <x v="4"/>
    <x v="1"/>
    <x v="5"/>
    <x v="36"/>
    <x v="4"/>
    <x v="2"/>
    <x v="520"/>
  </r>
  <r>
    <x v="1000"/>
    <x v="125"/>
    <x v="6"/>
    <x v="9"/>
    <x v="9"/>
    <x v="6"/>
    <x v="4"/>
    <x v="1"/>
    <x v="5"/>
    <x v="36"/>
    <x v="4"/>
    <x v="1"/>
    <x v="519"/>
  </r>
  <r>
    <x v="1001"/>
    <x v="126"/>
    <x v="6"/>
    <x v="9"/>
    <x v="9"/>
    <x v="6"/>
    <x v="4"/>
    <x v="1"/>
    <x v="5"/>
    <x v="36"/>
    <x v="5"/>
    <x v="2"/>
    <x v="519"/>
  </r>
  <r>
    <x v="1002"/>
    <x v="127"/>
    <x v="6"/>
    <x v="9"/>
    <x v="9"/>
    <x v="6"/>
    <x v="4"/>
    <x v="1"/>
    <x v="5"/>
    <x v="36"/>
    <x v="3"/>
    <x v="2"/>
    <x v="518"/>
  </r>
  <r>
    <x v="1003"/>
    <x v="122"/>
    <x v="6"/>
    <x v="9"/>
    <x v="9"/>
    <x v="6"/>
    <x v="4"/>
    <x v="1"/>
    <x v="6"/>
    <x v="37"/>
    <x v="3"/>
    <x v="1"/>
    <x v="522"/>
  </r>
  <r>
    <x v="1004"/>
    <x v="123"/>
    <x v="6"/>
    <x v="9"/>
    <x v="9"/>
    <x v="6"/>
    <x v="4"/>
    <x v="1"/>
    <x v="6"/>
    <x v="37"/>
    <x v="5"/>
    <x v="1"/>
    <x v="526"/>
  </r>
  <r>
    <x v="1005"/>
    <x v="124"/>
    <x v="6"/>
    <x v="9"/>
    <x v="9"/>
    <x v="6"/>
    <x v="4"/>
    <x v="1"/>
    <x v="6"/>
    <x v="37"/>
    <x v="4"/>
    <x v="2"/>
    <x v="525"/>
  </r>
  <r>
    <x v="1006"/>
    <x v="125"/>
    <x v="6"/>
    <x v="9"/>
    <x v="9"/>
    <x v="6"/>
    <x v="4"/>
    <x v="1"/>
    <x v="6"/>
    <x v="37"/>
    <x v="4"/>
    <x v="1"/>
    <x v="524"/>
  </r>
  <r>
    <x v="1007"/>
    <x v="126"/>
    <x v="6"/>
    <x v="9"/>
    <x v="9"/>
    <x v="6"/>
    <x v="4"/>
    <x v="1"/>
    <x v="6"/>
    <x v="37"/>
    <x v="5"/>
    <x v="2"/>
    <x v="524"/>
  </r>
  <r>
    <x v="1008"/>
    <x v="127"/>
    <x v="6"/>
    <x v="9"/>
    <x v="9"/>
    <x v="6"/>
    <x v="4"/>
    <x v="1"/>
    <x v="6"/>
    <x v="37"/>
    <x v="3"/>
    <x v="2"/>
    <x v="523"/>
  </r>
  <r>
    <x v="1009"/>
    <x v="122"/>
    <x v="6"/>
    <x v="9"/>
    <x v="9"/>
    <x v="6"/>
    <x v="4"/>
    <x v="1"/>
    <x v="7"/>
    <x v="38"/>
    <x v="3"/>
    <x v="1"/>
    <x v="527"/>
  </r>
  <r>
    <x v="1010"/>
    <x v="123"/>
    <x v="6"/>
    <x v="9"/>
    <x v="9"/>
    <x v="6"/>
    <x v="4"/>
    <x v="1"/>
    <x v="7"/>
    <x v="38"/>
    <x v="5"/>
    <x v="1"/>
    <x v="531"/>
  </r>
  <r>
    <x v="1011"/>
    <x v="124"/>
    <x v="6"/>
    <x v="9"/>
    <x v="9"/>
    <x v="6"/>
    <x v="4"/>
    <x v="1"/>
    <x v="7"/>
    <x v="38"/>
    <x v="4"/>
    <x v="2"/>
    <x v="530"/>
  </r>
  <r>
    <x v="1012"/>
    <x v="125"/>
    <x v="6"/>
    <x v="9"/>
    <x v="9"/>
    <x v="6"/>
    <x v="4"/>
    <x v="1"/>
    <x v="7"/>
    <x v="38"/>
    <x v="4"/>
    <x v="1"/>
    <x v="529"/>
  </r>
  <r>
    <x v="1013"/>
    <x v="126"/>
    <x v="6"/>
    <x v="9"/>
    <x v="9"/>
    <x v="6"/>
    <x v="4"/>
    <x v="1"/>
    <x v="7"/>
    <x v="38"/>
    <x v="5"/>
    <x v="2"/>
    <x v="529"/>
  </r>
  <r>
    <x v="1014"/>
    <x v="127"/>
    <x v="6"/>
    <x v="9"/>
    <x v="9"/>
    <x v="6"/>
    <x v="4"/>
    <x v="1"/>
    <x v="7"/>
    <x v="38"/>
    <x v="3"/>
    <x v="2"/>
    <x v="528"/>
  </r>
  <r>
    <x v="1015"/>
    <x v="128"/>
    <x v="6"/>
    <x v="10"/>
    <x v="10"/>
    <x v="7"/>
    <x v="5"/>
    <x v="1"/>
    <x v="9"/>
    <x v="39"/>
    <x v="5"/>
    <x v="1"/>
    <x v="713"/>
  </r>
  <r>
    <x v="1016"/>
    <x v="129"/>
    <x v="6"/>
    <x v="10"/>
    <x v="10"/>
    <x v="7"/>
    <x v="5"/>
    <x v="1"/>
    <x v="9"/>
    <x v="39"/>
    <x v="4"/>
    <x v="2"/>
    <x v="714"/>
  </r>
  <r>
    <x v="1017"/>
    <x v="130"/>
    <x v="6"/>
    <x v="10"/>
    <x v="10"/>
    <x v="7"/>
    <x v="5"/>
    <x v="1"/>
    <x v="9"/>
    <x v="39"/>
    <x v="4"/>
    <x v="1"/>
    <x v="715"/>
  </r>
  <r>
    <x v="1018"/>
    <x v="131"/>
    <x v="6"/>
    <x v="10"/>
    <x v="10"/>
    <x v="7"/>
    <x v="5"/>
    <x v="1"/>
    <x v="9"/>
    <x v="39"/>
    <x v="3"/>
    <x v="2"/>
    <x v="716"/>
  </r>
  <r>
    <x v="1019"/>
    <x v="132"/>
    <x v="6"/>
    <x v="10"/>
    <x v="10"/>
    <x v="7"/>
    <x v="5"/>
    <x v="1"/>
    <x v="9"/>
    <x v="39"/>
    <x v="5"/>
    <x v="2"/>
    <x v="715"/>
  </r>
  <r>
    <x v="1020"/>
    <x v="133"/>
    <x v="6"/>
    <x v="10"/>
    <x v="10"/>
    <x v="7"/>
    <x v="5"/>
    <x v="1"/>
    <x v="9"/>
    <x v="39"/>
    <x v="3"/>
    <x v="1"/>
    <x v="717"/>
  </r>
  <r>
    <x v="1021"/>
    <x v="128"/>
    <x v="6"/>
    <x v="10"/>
    <x v="10"/>
    <x v="7"/>
    <x v="5"/>
    <x v="1"/>
    <x v="10"/>
    <x v="40"/>
    <x v="5"/>
    <x v="1"/>
    <x v="713"/>
  </r>
  <r>
    <x v="1022"/>
    <x v="129"/>
    <x v="6"/>
    <x v="10"/>
    <x v="10"/>
    <x v="7"/>
    <x v="5"/>
    <x v="1"/>
    <x v="10"/>
    <x v="40"/>
    <x v="4"/>
    <x v="2"/>
    <x v="714"/>
  </r>
  <r>
    <x v="1023"/>
    <x v="130"/>
    <x v="6"/>
    <x v="10"/>
    <x v="10"/>
    <x v="7"/>
    <x v="5"/>
    <x v="1"/>
    <x v="10"/>
    <x v="40"/>
    <x v="4"/>
    <x v="1"/>
    <x v="715"/>
  </r>
  <r>
    <x v="1024"/>
    <x v="131"/>
    <x v="6"/>
    <x v="10"/>
    <x v="10"/>
    <x v="7"/>
    <x v="5"/>
    <x v="1"/>
    <x v="10"/>
    <x v="40"/>
    <x v="3"/>
    <x v="2"/>
    <x v="716"/>
  </r>
  <r>
    <x v="1025"/>
    <x v="132"/>
    <x v="6"/>
    <x v="10"/>
    <x v="10"/>
    <x v="7"/>
    <x v="5"/>
    <x v="1"/>
    <x v="10"/>
    <x v="40"/>
    <x v="5"/>
    <x v="2"/>
    <x v="715"/>
  </r>
  <r>
    <x v="1026"/>
    <x v="133"/>
    <x v="6"/>
    <x v="10"/>
    <x v="10"/>
    <x v="7"/>
    <x v="5"/>
    <x v="1"/>
    <x v="10"/>
    <x v="40"/>
    <x v="3"/>
    <x v="1"/>
    <x v="717"/>
  </r>
  <r>
    <x v="1027"/>
    <x v="128"/>
    <x v="6"/>
    <x v="10"/>
    <x v="10"/>
    <x v="7"/>
    <x v="5"/>
    <x v="1"/>
    <x v="11"/>
    <x v="41"/>
    <x v="5"/>
    <x v="1"/>
    <x v="713"/>
  </r>
  <r>
    <x v="1028"/>
    <x v="129"/>
    <x v="6"/>
    <x v="10"/>
    <x v="10"/>
    <x v="7"/>
    <x v="5"/>
    <x v="1"/>
    <x v="11"/>
    <x v="41"/>
    <x v="4"/>
    <x v="2"/>
    <x v="714"/>
  </r>
  <r>
    <x v="1029"/>
    <x v="130"/>
    <x v="6"/>
    <x v="10"/>
    <x v="10"/>
    <x v="7"/>
    <x v="5"/>
    <x v="1"/>
    <x v="11"/>
    <x v="41"/>
    <x v="4"/>
    <x v="1"/>
    <x v="715"/>
  </r>
  <r>
    <x v="1030"/>
    <x v="131"/>
    <x v="6"/>
    <x v="10"/>
    <x v="10"/>
    <x v="7"/>
    <x v="5"/>
    <x v="1"/>
    <x v="11"/>
    <x v="41"/>
    <x v="3"/>
    <x v="2"/>
    <x v="716"/>
  </r>
  <r>
    <x v="1031"/>
    <x v="132"/>
    <x v="6"/>
    <x v="10"/>
    <x v="10"/>
    <x v="7"/>
    <x v="5"/>
    <x v="1"/>
    <x v="11"/>
    <x v="41"/>
    <x v="5"/>
    <x v="2"/>
    <x v="715"/>
  </r>
  <r>
    <x v="1032"/>
    <x v="133"/>
    <x v="6"/>
    <x v="10"/>
    <x v="10"/>
    <x v="7"/>
    <x v="5"/>
    <x v="1"/>
    <x v="11"/>
    <x v="41"/>
    <x v="3"/>
    <x v="1"/>
    <x v="717"/>
  </r>
  <r>
    <x v="1033"/>
    <x v="128"/>
    <x v="6"/>
    <x v="10"/>
    <x v="10"/>
    <x v="7"/>
    <x v="5"/>
    <x v="1"/>
    <x v="12"/>
    <x v="42"/>
    <x v="5"/>
    <x v="1"/>
    <x v="713"/>
  </r>
  <r>
    <x v="1034"/>
    <x v="129"/>
    <x v="6"/>
    <x v="10"/>
    <x v="10"/>
    <x v="7"/>
    <x v="5"/>
    <x v="1"/>
    <x v="12"/>
    <x v="42"/>
    <x v="4"/>
    <x v="2"/>
    <x v="714"/>
  </r>
  <r>
    <x v="1035"/>
    <x v="130"/>
    <x v="6"/>
    <x v="10"/>
    <x v="10"/>
    <x v="7"/>
    <x v="5"/>
    <x v="1"/>
    <x v="12"/>
    <x v="42"/>
    <x v="4"/>
    <x v="1"/>
    <x v="715"/>
  </r>
  <r>
    <x v="1036"/>
    <x v="131"/>
    <x v="6"/>
    <x v="10"/>
    <x v="10"/>
    <x v="7"/>
    <x v="5"/>
    <x v="1"/>
    <x v="12"/>
    <x v="42"/>
    <x v="3"/>
    <x v="2"/>
    <x v="716"/>
  </r>
  <r>
    <x v="1037"/>
    <x v="132"/>
    <x v="6"/>
    <x v="10"/>
    <x v="10"/>
    <x v="7"/>
    <x v="5"/>
    <x v="1"/>
    <x v="12"/>
    <x v="42"/>
    <x v="5"/>
    <x v="2"/>
    <x v="715"/>
  </r>
  <r>
    <x v="1038"/>
    <x v="133"/>
    <x v="6"/>
    <x v="10"/>
    <x v="10"/>
    <x v="7"/>
    <x v="5"/>
    <x v="1"/>
    <x v="12"/>
    <x v="42"/>
    <x v="3"/>
    <x v="1"/>
    <x v="717"/>
  </r>
  <r>
    <x v="1039"/>
    <x v="128"/>
    <x v="6"/>
    <x v="10"/>
    <x v="10"/>
    <x v="7"/>
    <x v="5"/>
    <x v="1"/>
    <x v="8"/>
    <x v="43"/>
    <x v="5"/>
    <x v="1"/>
    <x v="713"/>
  </r>
  <r>
    <x v="1040"/>
    <x v="129"/>
    <x v="6"/>
    <x v="10"/>
    <x v="10"/>
    <x v="7"/>
    <x v="5"/>
    <x v="1"/>
    <x v="8"/>
    <x v="43"/>
    <x v="4"/>
    <x v="2"/>
    <x v="714"/>
  </r>
  <r>
    <x v="1041"/>
    <x v="130"/>
    <x v="6"/>
    <x v="10"/>
    <x v="10"/>
    <x v="7"/>
    <x v="5"/>
    <x v="1"/>
    <x v="8"/>
    <x v="43"/>
    <x v="4"/>
    <x v="1"/>
    <x v="715"/>
  </r>
  <r>
    <x v="1042"/>
    <x v="131"/>
    <x v="6"/>
    <x v="10"/>
    <x v="10"/>
    <x v="7"/>
    <x v="5"/>
    <x v="1"/>
    <x v="8"/>
    <x v="43"/>
    <x v="3"/>
    <x v="2"/>
    <x v="716"/>
  </r>
  <r>
    <x v="1043"/>
    <x v="132"/>
    <x v="6"/>
    <x v="10"/>
    <x v="10"/>
    <x v="7"/>
    <x v="5"/>
    <x v="1"/>
    <x v="8"/>
    <x v="43"/>
    <x v="5"/>
    <x v="2"/>
    <x v="715"/>
  </r>
  <r>
    <x v="1044"/>
    <x v="133"/>
    <x v="6"/>
    <x v="10"/>
    <x v="10"/>
    <x v="7"/>
    <x v="5"/>
    <x v="1"/>
    <x v="8"/>
    <x v="43"/>
    <x v="3"/>
    <x v="1"/>
    <x v="717"/>
  </r>
  <r>
    <x v="1045"/>
    <x v="128"/>
    <x v="6"/>
    <x v="10"/>
    <x v="10"/>
    <x v="7"/>
    <x v="5"/>
    <x v="1"/>
    <x v="0"/>
    <x v="44"/>
    <x v="5"/>
    <x v="1"/>
    <x v="713"/>
  </r>
  <r>
    <x v="1046"/>
    <x v="129"/>
    <x v="6"/>
    <x v="10"/>
    <x v="10"/>
    <x v="7"/>
    <x v="5"/>
    <x v="1"/>
    <x v="0"/>
    <x v="44"/>
    <x v="4"/>
    <x v="2"/>
    <x v="714"/>
  </r>
  <r>
    <x v="1047"/>
    <x v="130"/>
    <x v="6"/>
    <x v="10"/>
    <x v="10"/>
    <x v="7"/>
    <x v="5"/>
    <x v="1"/>
    <x v="0"/>
    <x v="44"/>
    <x v="4"/>
    <x v="1"/>
    <x v="715"/>
  </r>
  <r>
    <x v="1048"/>
    <x v="131"/>
    <x v="6"/>
    <x v="10"/>
    <x v="10"/>
    <x v="7"/>
    <x v="5"/>
    <x v="1"/>
    <x v="0"/>
    <x v="44"/>
    <x v="3"/>
    <x v="2"/>
    <x v="716"/>
  </r>
  <r>
    <x v="1049"/>
    <x v="132"/>
    <x v="6"/>
    <x v="10"/>
    <x v="10"/>
    <x v="7"/>
    <x v="5"/>
    <x v="1"/>
    <x v="0"/>
    <x v="44"/>
    <x v="5"/>
    <x v="2"/>
    <x v="715"/>
  </r>
  <r>
    <x v="1050"/>
    <x v="133"/>
    <x v="6"/>
    <x v="10"/>
    <x v="10"/>
    <x v="7"/>
    <x v="5"/>
    <x v="1"/>
    <x v="0"/>
    <x v="44"/>
    <x v="3"/>
    <x v="1"/>
    <x v="717"/>
  </r>
  <r>
    <x v="1051"/>
    <x v="128"/>
    <x v="6"/>
    <x v="10"/>
    <x v="10"/>
    <x v="7"/>
    <x v="5"/>
    <x v="1"/>
    <x v="1"/>
    <x v="45"/>
    <x v="5"/>
    <x v="1"/>
    <x v="718"/>
  </r>
  <r>
    <x v="1052"/>
    <x v="129"/>
    <x v="6"/>
    <x v="10"/>
    <x v="10"/>
    <x v="7"/>
    <x v="5"/>
    <x v="1"/>
    <x v="1"/>
    <x v="45"/>
    <x v="4"/>
    <x v="2"/>
    <x v="719"/>
  </r>
  <r>
    <x v="1053"/>
    <x v="130"/>
    <x v="6"/>
    <x v="10"/>
    <x v="10"/>
    <x v="7"/>
    <x v="5"/>
    <x v="1"/>
    <x v="1"/>
    <x v="45"/>
    <x v="4"/>
    <x v="1"/>
    <x v="720"/>
  </r>
  <r>
    <x v="1054"/>
    <x v="131"/>
    <x v="6"/>
    <x v="10"/>
    <x v="10"/>
    <x v="7"/>
    <x v="5"/>
    <x v="1"/>
    <x v="1"/>
    <x v="45"/>
    <x v="3"/>
    <x v="2"/>
    <x v="721"/>
  </r>
  <r>
    <x v="1055"/>
    <x v="132"/>
    <x v="6"/>
    <x v="10"/>
    <x v="10"/>
    <x v="7"/>
    <x v="5"/>
    <x v="1"/>
    <x v="1"/>
    <x v="45"/>
    <x v="5"/>
    <x v="2"/>
    <x v="720"/>
  </r>
  <r>
    <x v="1056"/>
    <x v="133"/>
    <x v="6"/>
    <x v="10"/>
    <x v="10"/>
    <x v="7"/>
    <x v="5"/>
    <x v="1"/>
    <x v="1"/>
    <x v="45"/>
    <x v="3"/>
    <x v="1"/>
    <x v="722"/>
  </r>
  <r>
    <x v="1057"/>
    <x v="128"/>
    <x v="6"/>
    <x v="10"/>
    <x v="10"/>
    <x v="7"/>
    <x v="5"/>
    <x v="1"/>
    <x v="2"/>
    <x v="46"/>
    <x v="5"/>
    <x v="1"/>
    <x v="723"/>
  </r>
  <r>
    <x v="1058"/>
    <x v="129"/>
    <x v="6"/>
    <x v="10"/>
    <x v="10"/>
    <x v="7"/>
    <x v="5"/>
    <x v="1"/>
    <x v="2"/>
    <x v="46"/>
    <x v="4"/>
    <x v="2"/>
    <x v="724"/>
  </r>
  <r>
    <x v="1059"/>
    <x v="130"/>
    <x v="6"/>
    <x v="10"/>
    <x v="10"/>
    <x v="7"/>
    <x v="5"/>
    <x v="1"/>
    <x v="2"/>
    <x v="46"/>
    <x v="4"/>
    <x v="1"/>
    <x v="725"/>
  </r>
  <r>
    <x v="1060"/>
    <x v="131"/>
    <x v="6"/>
    <x v="10"/>
    <x v="10"/>
    <x v="7"/>
    <x v="5"/>
    <x v="1"/>
    <x v="2"/>
    <x v="46"/>
    <x v="3"/>
    <x v="2"/>
    <x v="726"/>
  </r>
  <r>
    <x v="1061"/>
    <x v="132"/>
    <x v="6"/>
    <x v="10"/>
    <x v="10"/>
    <x v="7"/>
    <x v="5"/>
    <x v="1"/>
    <x v="2"/>
    <x v="46"/>
    <x v="5"/>
    <x v="2"/>
    <x v="725"/>
  </r>
  <r>
    <x v="1062"/>
    <x v="133"/>
    <x v="6"/>
    <x v="10"/>
    <x v="10"/>
    <x v="7"/>
    <x v="5"/>
    <x v="1"/>
    <x v="2"/>
    <x v="46"/>
    <x v="3"/>
    <x v="1"/>
    <x v="727"/>
  </r>
  <r>
    <x v="1063"/>
    <x v="128"/>
    <x v="6"/>
    <x v="10"/>
    <x v="10"/>
    <x v="7"/>
    <x v="5"/>
    <x v="1"/>
    <x v="3"/>
    <x v="47"/>
    <x v="5"/>
    <x v="1"/>
    <x v="728"/>
  </r>
  <r>
    <x v="1064"/>
    <x v="129"/>
    <x v="6"/>
    <x v="10"/>
    <x v="10"/>
    <x v="7"/>
    <x v="5"/>
    <x v="1"/>
    <x v="3"/>
    <x v="47"/>
    <x v="4"/>
    <x v="2"/>
    <x v="729"/>
  </r>
  <r>
    <x v="1065"/>
    <x v="130"/>
    <x v="6"/>
    <x v="10"/>
    <x v="10"/>
    <x v="7"/>
    <x v="5"/>
    <x v="1"/>
    <x v="3"/>
    <x v="47"/>
    <x v="4"/>
    <x v="1"/>
    <x v="730"/>
  </r>
  <r>
    <x v="1066"/>
    <x v="131"/>
    <x v="6"/>
    <x v="10"/>
    <x v="10"/>
    <x v="7"/>
    <x v="5"/>
    <x v="1"/>
    <x v="3"/>
    <x v="47"/>
    <x v="3"/>
    <x v="2"/>
    <x v="731"/>
  </r>
  <r>
    <x v="1067"/>
    <x v="132"/>
    <x v="6"/>
    <x v="10"/>
    <x v="10"/>
    <x v="7"/>
    <x v="5"/>
    <x v="1"/>
    <x v="3"/>
    <x v="47"/>
    <x v="5"/>
    <x v="2"/>
    <x v="730"/>
  </r>
  <r>
    <x v="1068"/>
    <x v="133"/>
    <x v="6"/>
    <x v="10"/>
    <x v="10"/>
    <x v="7"/>
    <x v="5"/>
    <x v="1"/>
    <x v="3"/>
    <x v="47"/>
    <x v="3"/>
    <x v="1"/>
    <x v="732"/>
  </r>
  <r>
    <x v="1069"/>
    <x v="128"/>
    <x v="6"/>
    <x v="10"/>
    <x v="10"/>
    <x v="7"/>
    <x v="5"/>
    <x v="1"/>
    <x v="4"/>
    <x v="48"/>
    <x v="5"/>
    <x v="1"/>
    <x v="733"/>
  </r>
  <r>
    <x v="1070"/>
    <x v="129"/>
    <x v="6"/>
    <x v="10"/>
    <x v="10"/>
    <x v="7"/>
    <x v="5"/>
    <x v="1"/>
    <x v="4"/>
    <x v="48"/>
    <x v="4"/>
    <x v="2"/>
    <x v="734"/>
  </r>
  <r>
    <x v="1071"/>
    <x v="130"/>
    <x v="6"/>
    <x v="10"/>
    <x v="10"/>
    <x v="7"/>
    <x v="5"/>
    <x v="1"/>
    <x v="4"/>
    <x v="48"/>
    <x v="4"/>
    <x v="1"/>
    <x v="735"/>
  </r>
  <r>
    <x v="1072"/>
    <x v="131"/>
    <x v="6"/>
    <x v="10"/>
    <x v="10"/>
    <x v="7"/>
    <x v="5"/>
    <x v="1"/>
    <x v="4"/>
    <x v="48"/>
    <x v="3"/>
    <x v="2"/>
    <x v="736"/>
  </r>
  <r>
    <x v="1073"/>
    <x v="132"/>
    <x v="6"/>
    <x v="10"/>
    <x v="10"/>
    <x v="7"/>
    <x v="5"/>
    <x v="1"/>
    <x v="4"/>
    <x v="48"/>
    <x v="5"/>
    <x v="2"/>
    <x v="735"/>
  </r>
  <r>
    <x v="1074"/>
    <x v="133"/>
    <x v="6"/>
    <x v="10"/>
    <x v="10"/>
    <x v="7"/>
    <x v="5"/>
    <x v="1"/>
    <x v="4"/>
    <x v="48"/>
    <x v="3"/>
    <x v="1"/>
    <x v="737"/>
  </r>
  <r>
    <x v="1075"/>
    <x v="128"/>
    <x v="6"/>
    <x v="10"/>
    <x v="10"/>
    <x v="7"/>
    <x v="5"/>
    <x v="1"/>
    <x v="5"/>
    <x v="49"/>
    <x v="5"/>
    <x v="1"/>
    <x v="738"/>
  </r>
  <r>
    <x v="1076"/>
    <x v="129"/>
    <x v="6"/>
    <x v="10"/>
    <x v="10"/>
    <x v="7"/>
    <x v="5"/>
    <x v="1"/>
    <x v="5"/>
    <x v="49"/>
    <x v="4"/>
    <x v="2"/>
    <x v="739"/>
  </r>
  <r>
    <x v="1077"/>
    <x v="130"/>
    <x v="6"/>
    <x v="10"/>
    <x v="10"/>
    <x v="7"/>
    <x v="5"/>
    <x v="1"/>
    <x v="5"/>
    <x v="49"/>
    <x v="4"/>
    <x v="1"/>
    <x v="740"/>
  </r>
  <r>
    <x v="1078"/>
    <x v="131"/>
    <x v="6"/>
    <x v="10"/>
    <x v="10"/>
    <x v="7"/>
    <x v="5"/>
    <x v="1"/>
    <x v="5"/>
    <x v="49"/>
    <x v="3"/>
    <x v="2"/>
    <x v="741"/>
  </r>
  <r>
    <x v="1079"/>
    <x v="132"/>
    <x v="6"/>
    <x v="10"/>
    <x v="10"/>
    <x v="7"/>
    <x v="5"/>
    <x v="1"/>
    <x v="5"/>
    <x v="49"/>
    <x v="5"/>
    <x v="2"/>
    <x v="740"/>
  </r>
  <r>
    <x v="1080"/>
    <x v="133"/>
    <x v="6"/>
    <x v="10"/>
    <x v="10"/>
    <x v="7"/>
    <x v="5"/>
    <x v="1"/>
    <x v="5"/>
    <x v="49"/>
    <x v="3"/>
    <x v="1"/>
    <x v="742"/>
  </r>
  <r>
    <x v="1081"/>
    <x v="128"/>
    <x v="6"/>
    <x v="10"/>
    <x v="10"/>
    <x v="7"/>
    <x v="5"/>
    <x v="1"/>
    <x v="6"/>
    <x v="50"/>
    <x v="5"/>
    <x v="1"/>
    <x v="743"/>
  </r>
  <r>
    <x v="1082"/>
    <x v="129"/>
    <x v="6"/>
    <x v="10"/>
    <x v="10"/>
    <x v="7"/>
    <x v="5"/>
    <x v="1"/>
    <x v="6"/>
    <x v="50"/>
    <x v="4"/>
    <x v="2"/>
    <x v="744"/>
  </r>
  <r>
    <x v="1083"/>
    <x v="130"/>
    <x v="6"/>
    <x v="10"/>
    <x v="10"/>
    <x v="7"/>
    <x v="5"/>
    <x v="1"/>
    <x v="6"/>
    <x v="50"/>
    <x v="4"/>
    <x v="1"/>
    <x v="745"/>
  </r>
  <r>
    <x v="1084"/>
    <x v="131"/>
    <x v="6"/>
    <x v="10"/>
    <x v="10"/>
    <x v="7"/>
    <x v="5"/>
    <x v="1"/>
    <x v="6"/>
    <x v="50"/>
    <x v="3"/>
    <x v="2"/>
    <x v="746"/>
  </r>
  <r>
    <x v="1085"/>
    <x v="132"/>
    <x v="6"/>
    <x v="10"/>
    <x v="10"/>
    <x v="7"/>
    <x v="5"/>
    <x v="1"/>
    <x v="6"/>
    <x v="50"/>
    <x v="5"/>
    <x v="2"/>
    <x v="745"/>
  </r>
  <r>
    <x v="1086"/>
    <x v="133"/>
    <x v="6"/>
    <x v="10"/>
    <x v="10"/>
    <x v="7"/>
    <x v="5"/>
    <x v="1"/>
    <x v="6"/>
    <x v="50"/>
    <x v="3"/>
    <x v="1"/>
    <x v="747"/>
  </r>
  <r>
    <x v="1087"/>
    <x v="128"/>
    <x v="6"/>
    <x v="10"/>
    <x v="10"/>
    <x v="7"/>
    <x v="5"/>
    <x v="1"/>
    <x v="7"/>
    <x v="51"/>
    <x v="5"/>
    <x v="1"/>
    <x v="748"/>
  </r>
  <r>
    <x v="1088"/>
    <x v="129"/>
    <x v="6"/>
    <x v="10"/>
    <x v="10"/>
    <x v="7"/>
    <x v="5"/>
    <x v="1"/>
    <x v="7"/>
    <x v="51"/>
    <x v="4"/>
    <x v="2"/>
    <x v="749"/>
  </r>
  <r>
    <x v="1089"/>
    <x v="130"/>
    <x v="6"/>
    <x v="10"/>
    <x v="10"/>
    <x v="7"/>
    <x v="5"/>
    <x v="1"/>
    <x v="7"/>
    <x v="51"/>
    <x v="4"/>
    <x v="1"/>
    <x v="737"/>
  </r>
  <r>
    <x v="1090"/>
    <x v="131"/>
    <x v="6"/>
    <x v="10"/>
    <x v="10"/>
    <x v="7"/>
    <x v="5"/>
    <x v="1"/>
    <x v="7"/>
    <x v="51"/>
    <x v="3"/>
    <x v="2"/>
    <x v="750"/>
  </r>
  <r>
    <x v="1091"/>
    <x v="132"/>
    <x v="6"/>
    <x v="10"/>
    <x v="10"/>
    <x v="7"/>
    <x v="5"/>
    <x v="1"/>
    <x v="7"/>
    <x v="51"/>
    <x v="5"/>
    <x v="2"/>
    <x v="737"/>
  </r>
  <r>
    <x v="1092"/>
    <x v="133"/>
    <x v="6"/>
    <x v="10"/>
    <x v="10"/>
    <x v="7"/>
    <x v="5"/>
    <x v="1"/>
    <x v="7"/>
    <x v="51"/>
    <x v="3"/>
    <x v="1"/>
    <x v="751"/>
  </r>
  <r>
    <x v="1093"/>
    <x v="134"/>
    <x v="6"/>
    <x v="8"/>
    <x v="8"/>
    <x v="5"/>
    <x v="3"/>
    <x v="1"/>
    <x v="9"/>
    <x v="18"/>
    <x v="3"/>
    <x v="1"/>
    <x v="752"/>
  </r>
  <r>
    <x v="1094"/>
    <x v="135"/>
    <x v="6"/>
    <x v="8"/>
    <x v="8"/>
    <x v="5"/>
    <x v="3"/>
    <x v="1"/>
    <x v="9"/>
    <x v="18"/>
    <x v="5"/>
    <x v="1"/>
    <x v="753"/>
  </r>
  <r>
    <x v="1095"/>
    <x v="136"/>
    <x v="6"/>
    <x v="8"/>
    <x v="8"/>
    <x v="5"/>
    <x v="3"/>
    <x v="1"/>
    <x v="9"/>
    <x v="18"/>
    <x v="4"/>
    <x v="2"/>
    <x v="754"/>
  </r>
  <r>
    <x v="1096"/>
    <x v="137"/>
    <x v="6"/>
    <x v="8"/>
    <x v="8"/>
    <x v="5"/>
    <x v="3"/>
    <x v="1"/>
    <x v="9"/>
    <x v="18"/>
    <x v="4"/>
    <x v="1"/>
    <x v="755"/>
  </r>
  <r>
    <x v="1097"/>
    <x v="138"/>
    <x v="6"/>
    <x v="8"/>
    <x v="8"/>
    <x v="5"/>
    <x v="3"/>
    <x v="1"/>
    <x v="9"/>
    <x v="18"/>
    <x v="5"/>
    <x v="2"/>
    <x v="755"/>
  </r>
  <r>
    <x v="1098"/>
    <x v="139"/>
    <x v="6"/>
    <x v="8"/>
    <x v="8"/>
    <x v="5"/>
    <x v="3"/>
    <x v="1"/>
    <x v="9"/>
    <x v="18"/>
    <x v="3"/>
    <x v="2"/>
    <x v="756"/>
  </r>
  <r>
    <x v="1099"/>
    <x v="134"/>
    <x v="6"/>
    <x v="8"/>
    <x v="8"/>
    <x v="5"/>
    <x v="3"/>
    <x v="1"/>
    <x v="10"/>
    <x v="19"/>
    <x v="3"/>
    <x v="1"/>
    <x v="757"/>
  </r>
  <r>
    <x v="1100"/>
    <x v="135"/>
    <x v="6"/>
    <x v="8"/>
    <x v="8"/>
    <x v="5"/>
    <x v="3"/>
    <x v="1"/>
    <x v="10"/>
    <x v="19"/>
    <x v="5"/>
    <x v="1"/>
    <x v="758"/>
  </r>
  <r>
    <x v="1101"/>
    <x v="136"/>
    <x v="6"/>
    <x v="8"/>
    <x v="8"/>
    <x v="5"/>
    <x v="3"/>
    <x v="1"/>
    <x v="10"/>
    <x v="19"/>
    <x v="4"/>
    <x v="2"/>
    <x v="759"/>
  </r>
  <r>
    <x v="1102"/>
    <x v="137"/>
    <x v="6"/>
    <x v="8"/>
    <x v="8"/>
    <x v="5"/>
    <x v="3"/>
    <x v="1"/>
    <x v="10"/>
    <x v="19"/>
    <x v="4"/>
    <x v="1"/>
    <x v="760"/>
  </r>
  <r>
    <x v="1103"/>
    <x v="138"/>
    <x v="6"/>
    <x v="8"/>
    <x v="8"/>
    <x v="5"/>
    <x v="3"/>
    <x v="1"/>
    <x v="10"/>
    <x v="19"/>
    <x v="5"/>
    <x v="2"/>
    <x v="760"/>
  </r>
  <r>
    <x v="1104"/>
    <x v="139"/>
    <x v="6"/>
    <x v="8"/>
    <x v="8"/>
    <x v="5"/>
    <x v="3"/>
    <x v="1"/>
    <x v="10"/>
    <x v="19"/>
    <x v="3"/>
    <x v="2"/>
    <x v="761"/>
  </r>
  <r>
    <x v="1105"/>
    <x v="134"/>
    <x v="6"/>
    <x v="8"/>
    <x v="8"/>
    <x v="5"/>
    <x v="3"/>
    <x v="1"/>
    <x v="11"/>
    <x v="20"/>
    <x v="3"/>
    <x v="1"/>
    <x v="762"/>
  </r>
  <r>
    <x v="1106"/>
    <x v="135"/>
    <x v="6"/>
    <x v="8"/>
    <x v="8"/>
    <x v="5"/>
    <x v="3"/>
    <x v="1"/>
    <x v="11"/>
    <x v="20"/>
    <x v="5"/>
    <x v="1"/>
    <x v="763"/>
  </r>
  <r>
    <x v="1107"/>
    <x v="136"/>
    <x v="6"/>
    <x v="8"/>
    <x v="8"/>
    <x v="5"/>
    <x v="3"/>
    <x v="1"/>
    <x v="11"/>
    <x v="20"/>
    <x v="4"/>
    <x v="2"/>
    <x v="764"/>
  </r>
  <r>
    <x v="1108"/>
    <x v="137"/>
    <x v="6"/>
    <x v="8"/>
    <x v="8"/>
    <x v="5"/>
    <x v="3"/>
    <x v="1"/>
    <x v="11"/>
    <x v="20"/>
    <x v="4"/>
    <x v="1"/>
    <x v="765"/>
  </r>
  <r>
    <x v="1109"/>
    <x v="138"/>
    <x v="6"/>
    <x v="8"/>
    <x v="8"/>
    <x v="5"/>
    <x v="3"/>
    <x v="1"/>
    <x v="11"/>
    <x v="20"/>
    <x v="5"/>
    <x v="2"/>
    <x v="765"/>
  </r>
  <r>
    <x v="1110"/>
    <x v="139"/>
    <x v="6"/>
    <x v="8"/>
    <x v="8"/>
    <x v="5"/>
    <x v="3"/>
    <x v="1"/>
    <x v="11"/>
    <x v="20"/>
    <x v="3"/>
    <x v="2"/>
    <x v="766"/>
  </r>
  <r>
    <x v="1111"/>
    <x v="134"/>
    <x v="6"/>
    <x v="8"/>
    <x v="8"/>
    <x v="5"/>
    <x v="3"/>
    <x v="1"/>
    <x v="12"/>
    <x v="21"/>
    <x v="3"/>
    <x v="1"/>
    <x v="767"/>
  </r>
  <r>
    <x v="1112"/>
    <x v="135"/>
    <x v="6"/>
    <x v="8"/>
    <x v="8"/>
    <x v="5"/>
    <x v="3"/>
    <x v="1"/>
    <x v="12"/>
    <x v="21"/>
    <x v="5"/>
    <x v="1"/>
    <x v="768"/>
  </r>
  <r>
    <x v="1113"/>
    <x v="136"/>
    <x v="6"/>
    <x v="8"/>
    <x v="8"/>
    <x v="5"/>
    <x v="3"/>
    <x v="1"/>
    <x v="12"/>
    <x v="21"/>
    <x v="4"/>
    <x v="2"/>
    <x v="769"/>
  </r>
  <r>
    <x v="1114"/>
    <x v="137"/>
    <x v="6"/>
    <x v="8"/>
    <x v="8"/>
    <x v="5"/>
    <x v="3"/>
    <x v="1"/>
    <x v="12"/>
    <x v="21"/>
    <x v="4"/>
    <x v="1"/>
    <x v="770"/>
  </r>
  <r>
    <x v="1115"/>
    <x v="138"/>
    <x v="6"/>
    <x v="8"/>
    <x v="8"/>
    <x v="5"/>
    <x v="3"/>
    <x v="1"/>
    <x v="12"/>
    <x v="21"/>
    <x v="5"/>
    <x v="2"/>
    <x v="770"/>
  </r>
  <r>
    <x v="1116"/>
    <x v="139"/>
    <x v="6"/>
    <x v="8"/>
    <x v="8"/>
    <x v="5"/>
    <x v="3"/>
    <x v="1"/>
    <x v="12"/>
    <x v="21"/>
    <x v="3"/>
    <x v="2"/>
    <x v="771"/>
  </r>
  <r>
    <x v="1117"/>
    <x v="134"/>
    <x v="6"/>
    <x v="8"/>
    <x v="8"/>
    <x v="5"/>
    <x v="3"/>
    <x v="1"/>
    <x v="8"/>
    <x v="22"/>
    <x v="3"/>
    <x v="1"/>
    <x v="772"/>
  </r>
  <r>
    <x v="1118"/>
    <x v="135"/>
    <x v="6"/>
    <x v="8"/>
    <x v="8"/>
    <x v="5"/>
    <x v="3"/>
    <x v="1"/>
    <x v="8"/>
    <x v="22"/>
    <x v="5"/>
    <x v="1"/>
    <x v="773"/>
  </r>
  <r>
    <x v="1119"/>
    <x v="136"/>
    <x v="6"/>
    <x v="8"/>
    <x v="8"/>
    <x v="5"/>
    <x v="3"/>
    <x v="1"/>
    <x v="8"/>
    <x v="22"/>
    <x v="4"/>
    <x v="2"/>
    <x v="774"/>
  </r>
  <r>
    <x v="1120"/>
    <x v="137"/>
    <x v="6"/>
    <x v="8"/>
    <x v="8"/>
    <x v="5"/>
    <x v="3"/>
    <x v="1"/>
    <x v="8"/>
    <x v="22"/>
    <x v="4"/>
    <x v="1"/>
    <x v="775"/>
  </r>
  <r>
    <x v="1121"/>
    <x v="138"/>
    <x v="6"/>
    <x v="8"/>
    <x v="8"/>
    <x v="5"/>
    <x v="3"/>
    <x v="1"/>
    <x v="8"/>
    <x v="22"/>
    <x v="5"/>
    <x v="2"/>
    <x v="775"/>
  </r>
  <r>
    <x v="1122"/>
    <x v="139"/>
    <x v="6"/>
    <x v="8"/>
    <x v="8"/>
    <x v="5"/>
    <x v="3"/>
    <x v="1"/>
    <x v="8"/>
    <x v="22"/>
    <x v="3"/>
    <x v="2"/>
    <x v="776"/>
  </r>
  <r>
    <x v="1123"/>
    <x v="134"/>
    <x v="6"/>
    <x v="8"/>
    <x v="8"/>
    <x v="5"/>
    <x v="3"/>
    <x v="1"/>
    <x v="0"/>
    <x v="23"/>
    <x v="3"/>
    <x v="1"/>
    <x v="777"/>
  </r>
  <r>
    <x v="1124"/>
    <x v="135"/>
    <x v="6"/>
    <x v="8"/>
    <x v="8"/>
    <x v="5"/>
    <x v="3"/>
    <x v="1"/>
    <x v="0"/>
    <x v="23"/>
    <x v="5"/>
    <x v="1"/>
    <x v="778"/>
  </r>
  <r>
    <x v="1125"/>
    <x v="136"/>
    <x v="6"/>
    <x v="8"/>
    <x v="8"/>
    <x v="5"/>
    <x v="3"/>
    <x v="1"/>
    <x v="0"/>
    <x v="23"/>
    <x v="4"/>
    <x v="2"/>
    <x v="779"/>
  </r>
  <r>
    <x v="1126"/>
    <x v="137"/>
    <x v="6"/>
    <x v="8"/>
    <x v="8"/>
    <x v="5"/>
    <x v="3"/>
    <x v="1"/>
    <x v="0"/>
    <x v="23"/>
    <x v="4"/>
    <x v="1"/>
    <x v="780"/>
  </r>
  <r>
    <x v="1127"/>
    <x v="138"/>
    <x v="6"/>
    <x v="8"/>
    <x v="8"/>
    <x v="5"/>
    <x v="3"/>
    <x v="1"/>
    <x v="0"/>
    <x v="23"/>
    <x v="5"/>
    <x v="2"/>
    <x v="780"/>
  </r>
  <r>
    <x v="1128"/>
    <x v="139"/>
    <x v="6"/>
    <x v="8"/>
    <x v="8"/>
    <x v="5"/>
    <x v="3"/>
    <x v="1"/>
    <x v="0"/>
    <x v="23"/>
    <x v="3"/>
    <x v="2"/>
    <x v="781"/>
  </r>
  <r>
    <x v="1129"/>
    <x v="134"/>
    <x v="6"/>
    <x v="8"/>
    <x v="8"/>
    <x v="5"/>
    <x v="3"/>
    <x v="1"/>
    <x v="1"/>
    <x v="24"/>
    <x v="3"/>
    <x v="1"/>
    <x v="782"/>
  </r>
  <r>
    <x v="1130"/>
    <x v="135"/>
    <x v="6"/>
    <x v="8"/>
    <x v="8"/>
    <x v="5"/>
    <x v="3"/>
    <x v="1"/>
    <x v="1"/>
    <x v="24"/>
    <x v="5"/>
    <x v="1"/>
    <x v="783"/>
  </r>
  <r>
    <x v="1131"/>
    <x v="136"/>
    <x v="6"/>
    <x v="8"/>
    <x v="8"/>
    <x v="5"/>
    <x v="3"/>
    <x v="1"/>
    <x v="1"/>
    <x v="24"/>
    <x v="4"/>
    <x v="2"/>
    <x v="784"/>
  </r>
  <r>
    <x v="1132"/>
    <x v="137"/>
    <x v="6"/>
    <x v="8"/>
    <x v="8"/>
    <x v="5"/>
    <x v="3"/>
    <x v="1"/>
    <x v="1"/>
    <x v="24"/>
    <x v="4"/>
    <x v="1"/>
    <x v="785"/>
  </r>
  <r>
    <x v="1133"/>
    <x v="138"/>
    <x v="6"/>
    <x v="8"/>
    <x v="8"/>
    <x v="5"/>
    <x v="3"/>
    <x v="1"/>
    <x v="1"/>
    <x v="24"/>
    <x v="5"/>
    <x v="2"/>
    <x v="785"/>
  </r>
  <r>
    <x v="1134"/>
    <x v="139"/>
    <x v="6"/>
    <x v="8"/>
    <x v="8"/>
    <x v="5"/>
    <x v="3"/>
    <x v="1"/>
    <x v="1"/>
    <x v="24"/>
    <x v="3"/>
    <x v="2"/>
    <x v="786"/>
  </r>
  <r>
    <x v="1135"/>
    <x v="134"/>
    <x v="6"/>
    <x v="8"/>
    <x v="8"/>
    <x v="5"/>
    <x v="3"/>
    <x v="1"/>
    <x v="2"/>
    <x v="25"/>
    <x v="3"/>
    <x v="1"/>
    <x v="787"/>
  </r>
  <r>
    <x v="1136"/>
    <x v="135"/>
    <x v="6"/>
    <x v="8"/>
    <x v="8"/>
    <x v="5"/>
    <x v="3"/>
    <x v="1"/>
    <x v="2"/>
    <x v="25"/>
    <x v="5"/>
    <x v="1"/>
    <x v="788"/>
  </r>
  <r>
    <x v="1137"/>
    <x v="136"/>
    <x v="6"/>
    <x v="8"/>
    <x v="8"/>
    <x v="5"/>
    <x v="3"/>
    <x v="1"/>
    <x v="2"/>
    <x v="25"/>
    <x v="4"/>
    <x v="2"/>
    <x v="789"/>
  </r>
  <r>
    <x v="1138"/>
    <x v="137"/>
    <x v="6"/>
    <x v="8"/>
    <x v="8"/>
    <x v="5"/>
    <x v="3"/>
    <x v="1"/>
    <x v="2"/>
    <x v="25"/>
    <x v="4"/>
    <x v="1"/>
    <x v="790"/>
  </r>
  <r>
    <x v="1139"/>
    <x v="138"/>
    <x v="6"/>
    <x v="8"/>
    <x v="8"/>
    <x v="5"/>
    <x v="3"/>
    <x v="1"/>
    <x v="2"/>
    <x v="25"/>
    <x v="5"/>
    <x v="2"/>
    <x v="790"/>
  </r>
  <r>
    <x v="1140"/>
    <x v="139"/>
    <x v="6"/>
    <x v="8"/>
    <x v="8"/>
    <x v="5"/>
    <x v="3"/>
    <x v="1"/>
    <x v="2"/>
    <x v="25"/>
    <x v="3"/>
    <x v="2"/>
    <x v="791"/>
  </r>
  <r>
    <x v="1141"/>
    <x v="134"/>
    <x v="6"/>
    <x v="8"/>
    <x v="8"/>
    <x v="5"/>
    <x v="3"/>
    <x v="1"/>
    <x v="3"/>
    <x v="26"/>
    <x v="3"/>
    <x v="1"/>
    <x v="792"/>
  </r>
  <r>
    <x v="1142"/>
    <x v="135"/>
    <x v="6"/>
    <x v="8"/>
    <x v="8"/>
    <x v="5"/>
    <x v="3"/>
    <x v="1"/>
    <x v="3"/>
    <x v="26"/>
    <x v="5"/>
    <x v="1"/>
    <x v="793"/>
  </r>
  <r>
    <x v="1143"/>
    <x v="136"/>
    <x v="6"/>
    <x v="8"/>
    <x v="8"/>
    <x v="5"/>
    <x v="3"/>
    <x v="1"/>
    <x v="3"/>
    <x v="26"/>
    <x v="4"/>
    <x v="2"/>
    <x v="794"/>
  </r>
  <r>
    <x v="1144"/>
    <x v="137"/>
    <x v="6"/>
    <x v="8"/>
    <x v="8"/>
    <x v="5"/>
    <x v="3"/>
    <x v="1"/>
    <x v="3"/>
    <x v="26"/>
    <x v="4"/>
    <x v="1"/>
    <x v="795"/>
  </r>
  <r>
    <x v="1145"/>
    <x v="138"/>
    <x v="6"/>
    <x v="8"/>
    <x v="8"/>
    <x v="5"/>
    <x v="3"/>
    <x v="1"/>
    <x v="3"/>
    <x v="26"/>
    <x v="5"/>
    <x v="2"/>
    <x v="795"/>
  </r>
  <r>
    <x v="1146"/>
    <x v="139"/>
    <x v="6"/>
    <x v="8"/>
    <x v="8"/>
    <x v="5"/>
    <x v="3"/>
    <x v="1"/>
    <x v="3"/>
    <x v="26"/>
    <x v="3"/>
    <x v="2"/>
    <x v="796"/>
  </r>
  <r>
    <x v="1147"/>
    <x v="134"/>
    <x v="6"/>
    <x v="8"/>
    <x v="8"/>
    <x v="5"/>
    <x v="3"/>
    <x v="1"/>
    <x v="4"/>
    <x v="27"/>
    <x v="3"/>
    <x v="1"/>
    <x v="797"/>
  </r>
  <r>
    <x v="1148"/>
    <x v="135"/>
    <x v="6"/>
    <x v="8"/>
    <x v="8"/>
    <x v="5"/>
    <x v="3"/>
    <x v="1"/>
    <x v="4"/>
    <x v="27"/>
    <x v="5"/>
    <x v="1"/>
    <x v="798"/>
  </r>
  <r>
    <x v="1149"/>
    <x v="136"/>
    <x v="6"/>
    <x v="8"/>
    <x v="8"/>
    <x v="5"/>
    <x v="3"/>
    <x v="1"/>
    <x v="4"/>
    <x v="27"/>
    <x v="4"/>
    <x v="2"/>
    <x v="799"/>
  </r>
  <r>
    <x v="1150"/>
    <x v="137"/>
    <x v="6"/>
    <x v="8"/>
    <x v="8"/>
    <x v="5"/>
    <x v="3"/>
    <x v="1"/>
    <x v="4"/>
    <x v="27"/>
    <x v="4"/>
    <x v="1"/>
    <x v="800"/>
  </r>
  <r>
    <x v="1151"/>
    <x v="138"/>
    <x v="6"/>
    <x v="8"/>
    <x v="8"/>
    <x v="5"/>
    <x v="3"/>
    <x v="1"/>
    <x v="4"/>
    <x v="27"/>
    <x v="5"/>
    <x v="2"/>
    <x v="800"/>
  </r>
  <r>
    <x v="1152"/>
    <x v="139"/>
    <x v="6"/>
    <x v="8"/>
    <x v="8"/>
    <x v="5"/>
    <x v="3"/>
    <x v="1"/>
    <x v="4"/>
    <x v="27"/>
    <x v="3"/>
    <x v="2"/>
    <x v="801"/>
  </r>
  <r>
    <x v="1153"/>
    <x v="134"/>
    <x v="6"/>
    <x v="8"/>
    <x v="8"/>
    <x v="5"/>
    <x v="3"/>
    <x v="1"/>
    <x v="5"/>
    <x v="28"/>
    <x v="3"/>
    <x v="1"/>
    <x v="802"/>
  </r>
  <r>
    <x v="1154"/>
    <x v="135"/>
    <x v="6"/>
    <x v="8"/>
    <x v="8"/>
    <x v="5"/>
    <x v="3"/>
    <x v="1"/>
    <x v="5"/>
    <x v="28"/>
    <x v="5"/>
    <x v="1"/>
    <x v="803"/>
  </r>
  <r>
    <x v="1155"/>
    <x v="136"/>
    <x v="6"/>
    <x v="8"/>
    <x v="8"/>
    <x v="5"/>
    <x v="3"/>
    <x v="1"/>
    <x v="5"/>
    <x v="28"/>
    <x v="4"/>
    <x v="2"/>
    <x v="804"/>
  </r>
  <r>
    <x v="1156"/>
    <x v="137"/>
    <x v="6"/>
    <x v="8"/>
    <x v="8"/>
    <x v="5"/>
    <x v="3"/>
    <x v="1"/>
    <x v="5"/>
    <x v="28"/>
    <x v="4"/>
    <x v="1"/>
    <x v="805"/>
  </r>
  <r>
    <x v="1157"/>
    <x v="138"/>
    <x v="6"/>
    <x v="8"/>
    <x v="8"/>
    <x v="5"/>
    <x v="3"/>
    <x v="1"/>
    <x v="5"/>
    <x v="28"/>
    <x v="5"/>
    <x v="2"/>
    <x v="805"/>
  </r>
  <r>
    <x v="1158"/>
    <x v="139"/>
    <x v="6"/>
    <x v="8"/>
    <x v="8"/>
    <x v="5"/>
    <x v="3"/>
    <x v="1"/>
    <x v="5"/>
    <x v="28"/>
    <x v="3"/>
    <x v="2"/>
    <x v="806"/>
  </r>
  <r>
    <x v="1159"/>
    <x v="134"/>
    <x v="6"/>
    <x v="8"/>
    <x v="8"/>
    <x v="5"/>
    <x v="3"/>
    <x v="1"/>
    <x v="6"/>
    <x v="29"/>
    <x v="3"/>
    <x v="1"/>
    <x v="807"/>
  </r>
  <r>
    <x v="1160"/>
    <x v="135"/>
    <x v="6"/>
    <x v="8"/>
    <x v="8"/>
    <x v="5"/>
    <x v="3"/>
    <x v="1"/>
    <x v="6"/>
    <x v="29"/>
    <x v="5"/>
    <x v="1"/>
    <x v="808"/>
  </r>
  <r>
    <x v="1161"/>
    <x v="136"/>
    <x v="6"/>
    <x v="8"/>
    <x v="8"/>
    <x v="5"/>
    <x v="3"/>
    <x v="1"/>
    <x v="6"/>
    <x v="29"/>
    <x v="4"/>
    <x v="2"/>
    <x v="809"/>
  </r>
  <r>
    <x v="1162"/>
    <x v="137"/>
    <x v="6"/>
    <x v="8"/>
    <x v="8"/>
    <x v="5"/>
    <x v="3"/>
    <x v="1"/>
    <x v="6"/>
    <x v="29"/>
    <x v="4"/>
    <x v="1"/>
    <x v="810"/>
  </r>
  <r>
    <x v="1163"/>
    <x v="138"/>
    <x v="6"/>
    <x v="8"/>
    <x v="8"/>
    <x v="5"/>
    <x v="3"/>
    <x v="1"/>
    <x v="6"/>
    <x v="29"/>
    <x v="5"/>
    <x v="2"/>
    <x v="810"/>
  </r>
  <r>
    <x v="1164"/>
    <x v="139"/>
    <x v="6"/>
    <x v="8"/>
    <x v="8"/>
    <x v="5"/>
    <x v="3"/>
    <x v="1"/>
    <x v="6"/>
    <x v="29"/>
    <x v="3"/>
    <x v="2"/>
    <x v="811"/>
  </r>
  <r>
    <x v="1165"/>
    <x v="134"/>
    <x v="6"/>
    <x v="8"/>
    <x v="8"/>
    <x v="5"/>
    <x v="3"/>
    <x v="1"/>
    <x v="7"/>
    <x v="30"/>
    <x v="3"/>
    <x v="1"/>
    <x v="812"/>
  </r>
  <r>
    <x v="1166"/>
    <x v="135"/>
    <x v="6"/>
    <x v="8"/>
    <x v="8"/>
    <x v="5"/>
    <x v="3"/>
    <x v="1"/>
    <x v="7"/>
    <x v="30"/>
    <x v="5"/>
    <x v="1"/>
    <x v="813"/>
  </r>
  <r>
    <x v="1167"/>
    <x v="136"/>
    <x v="6"/>
    <x v="8"/>
    <x v="8"/>
    <x v="5"/>
    <x v="3"/>
    <x v="1"/>
    <x v="7"/>
    <x v="30"/>
    <x v="4"/>
    <x v="2"/>
    <x v="814"/>
  </r>
  <r>
    <x v="1168"/>
    <x v="137"/>
    <x v="6"/>
    <x v="8"/>
    <x v="8"/>
    <x v="5"/>
    <x v="3"/>
    <x v="1"/>
    <x v="7"/>
    <x v="30"/>
    <x v="4"/>
    <x v="1"/>
    <x v="815"/>
  </r>
  <r>
    <x v="1169"/>
    <x v="138"/>
    <x v="6"/>
    <x v="8"/>
    <x v="8"/>
    <x v="5"/>
    <x v="3"/>
    <x v="1"/>
    <x v="7"/>
    <x v="30"/>
    <x v="5"/>
    <x v="2"/>
    <x v="815"/>
  </r>
  <r>
    <x v="1170"/>
    <x v="139"/>
    <x v="6"/>
    <x v="8"/>
    <x v="8"/>
    <x v="5"/>
    <x v="3"/>
    <x v="1"/>
    <x v="7"/>
    <x v="30"/>
    <x v="3"/>
    <x v="2"/>
    <x v="816"/>
  </r>
  <r>
    <x v="1171"/>
    <x v="140"/>
    <x v="6"/>
    <x v="15"/>
    <x v="15"/>
    <x v="11"/>
    <x v="2"/>
    <x v="1"/>
    <x v="0"/>
    <x v="76"/>
    <x v="5"/>
    <x v="1"/>
    <x v="817"/>
  </r>
  <r>
    <x v="1172"/>
    <x v="141"/>
    <x v="6"/>
    <x v="15"/>
    <x v="15"/>
    <x v="11"/>
    <x v="2"/>
    <x v="1"/>
    <x v="0"/>
    <x v="76"/>
    <x v="4"/>
    <x v="2"/>
    <x v="818"/>
  </r>
  <r>
    <x v="1173"/>
    <x v="142"/>
    <x v="6"/>
    <x v="15"/>
    <x v="15"/>
    <x v="11"/>
    <x v="2"/>
    <x v="1"/>
    <x v="0"/>
    <x v="76"/>
    <x v="4"/>
    <x v="1"/>
    <x v="819"/>
  </r>
  <r>
    <x v="1174"/>
    <x v="143"/>
    <x v="6"/>
    <x v="15"/>
    <x v="15"/>
    <x v="11"/>
    <x v="2"/>
    <x v="1"/>
    <x v="0"/>
    <x v="76"/>
    <x v="5"/>
    <x v="2"/>
    <x v="819"/>
  </r>
  <r>
    <x v="1175"/>
    <x v="144"/>
    <x v="6"/>
    <x v="15"/>
    <x v="15"/>
    <x v="11"/>
    <x v="2"/>
    <x v="1"/>
    <x v="0"/>
    <x v="76"/>
    <x v="3"/>
    <x v="1"/>
    <x v="820"/>
  </r>
  <r>
    <x v="1176"/>
    <x v="145"/>
    <x v="6"/>
    <x v="15"/>
    <x v="15"/>
    <x v="11"/>
    <x v="2"/>
    <x v="1"/>
    <x v="0"/>
    <x v="76"/>
    <x v="3"/>
    <x v="2"/>
    <x v="821"/>
  </r>
  <r>
    <x v="1177"/>
    <x v="140"/>
    <x v="6"/>
    <x v="15"/>
    <x v="15"/>
    <x v="11"/>
    <x v="2"/>
    <x v="1"/>
    <x v="1"/>
    <x v="77"/>
    <x v="5"/>
    <x v="1"/>
    <x v="822"/>
  </r>
  <r>
    <x v="1178"/>
    <x v="141"/>
    <x v="6"/>
    <x v="15"/>
    <x v="15"/>
    <x v="11"/>
    <x v="2"/>
    <x v="1"/>
    <x v="1"/>
    <x v="77"/>
    <x v="4"/>
    <x v="2"/>
    <x v="823"/>
  </r>
  <r>
    <x v="1179"/>
    <x v="142"/>
    <x v="6"/>
    <x v="15"/>
    <x v="15"/>
    <x v="11"/>
    <x v="2"/>
    <x v="1"/>
    <x v="1"/>
    <x v="77"/>
    <x v="4"/>
    <x v="1"/>
    <x v="824"/>
  </r>
  <r>
    <x v="1180"/>
    <x v="143"/>
    <x v="6"/>
    <x v="15"/>
    <x v="15"/>
    <x v="11"/>
    <x v="2"/>
    <x v="1"/>
    <x v="1"/>
    <x v="77"/>
    <x v="5"/>
    <x v="2"/>
    <x v="824"/>
  </r>
  <r>
    <x v="1181"/>
    <x v="144"/>
    <x v="6"/>
    <x v="15"/>
    <x v="15"/>
    <x v="11"/>
    <x v="2"/>
    <x v="1"/>
    <x v="1"/>
    <x v="77"/>
    <x v="3"/>
    <x v="1"/>
    <x v="825"/>
  </r>
  <r>
    <x v="1182"/>
    <x v="145"/>
    <x v="6"/>
    <x v="15"/>
    <x v="15"/>
    <x v="11"/>
    <x v="2"/>
    <x v="1"/>
    <x v="1"/>
    <x v="77"/>
    <x v="3"/>
    <x v="2"/>
    <x v="664"/>
  </r>
  <r>
    <x v="1183"/>
    <x v="140"/>
    <x v="6"/>
    <x v="15"/>
    <x v="15"/>
    <x v="11"/>
    <x v="2"/>
    <x v="1"/>
    <x v="2"/>
    <x v="78"/>
    <x v="5"/>
    <x v="1"/>
    <x v="826"/>
  </r>
  <r>
    <x v="1184"/>
    <x v="141"/>
    <x v="6"/>
    <x v="15"/>
    <x v="15"/>
    <x v="11"/>
    <x v="2"/>
    <x v="1"/>
    <x v="2"/>
    <x v="78"/>
    <x v="4"/>
    <x v="2"/>
    <x v="827"/>
  </r>
  <r>
    <x v="1185"/>
    <x v="142"/>
    <x v="6"/>
    <x v="15"/>
    <x v="15"/>
    <x v="11"/>
    <x v="2"/>
    <x v="1"/>
    <x v="2"/>
    <x v="78"/>
    <x v="4"/>
    <x v="1"/>
    <x v="828"/>
  </r>
  <r>
    <x v="1186"/>
    <x v="143"/>
    <x v="6"/>
    <x v="15"/>
    <x v="15"/>
    <x v="11"/>
    <x v="2"/>
    <x v="1"/>
    <x v="2"/>
    <x v="78"/>
    <x v="5"/>
    <x v="2"/>
    <x v="828"/>
  </r>
  <r>
    <x v="1187"/>
    <x v="144"/>
    <x v="6"/>
    <x v="15"/>
    <x v="15"/>
    <x v="11"/>
    <x v="2"/>
    <x v="1"/>
    <x v="2"/>
    <x v="78"/>
    <x v="3"/>
    <x v="1"/>
    <x v="829"/>
  </r>
  <r>
    <x v="1188"/>
    <x v="145"/>
    <x v="6"/>
    <x v="15"/>
    <x v="15"/>
    <x v="11"/>
    <x v="2"/>
    <x v="1"/>
    <x v="2"/>
    <x v="78"/>
    <x v="3"/>
    <x v="2"/>
    <x v="463"/>
  </r>
  <r>
    <x v="1189"/>
    <x v="140"/>
    <x v="6"/>
    <x v="15"/>
    <x v="15"/>
    <x v="11"/>
    <x v="2"/>
    <x v="1"/>
    <x v="3"/>
    <x v="79"/>
    <x v="5"/>
    <x v="1"/>
    <x v="830"/>
  </r>
  <r>
    <x v="1190"/>
    <x v="141"/>
    <x v="6"/>
    <x v="15"/>
    <x v="15"/>
    <x v="11"/>
    <x v="2"/>
    <x v="1"/>
    <x v="3"/>
    <x v="79"/>
    <x v="4"/>
    <x v="2"/>
    <x v="831"/>
  </r>
  <r>
    <x v="1191"/>
    <x v="142"/>
    <x v="6"/>
    <x v="15"/>
    <x v="15"/>
    <x v="11"/>
    <x v="2"/>
    <x v="1"/>
    <x v="3"/>
    <x v="79"/>
    <x v="4"/>
    <x v="1"/>
    <x v="832"/>
  </r>
  <r>
    <x v="1192"/>
    <x v="143"/>
    <x v="6"/>
    <x v="15"/>
    <x v="15"/>
    <x v="11"/>
    <x v="2"/>
    <x v="1"/>
    <x v="3"/>
    <x v="79"/>
    <x v="5"/>
    <x v="2"/>
    <x v="832"/>
  </r>
  <r>
    <x v="1193"/>
    <x v="144"/>
    <x v="6"/>
    <x v="15"/>
    <x v="15"/>
    <x v="11"/>
    <x v="2"/>
    <x v="1"/>
    <x v="3"/>
    <x v="79"/>
    <x v="3"/>
    <x v="1"/>
    <x v="833"/>
  </r>
  <r>
    <x v="1194"/>
    <x v="145"/>
    <x v="6"/>
    <x v="15"/>
    <x v="15"/>
    <x v="11"/>
    <x v="2"/>
    <x v="1"/>
    <x v="3"/>
    <x v="79"/>
    <x v="3"/>
    <x v="2"/>
    <x v="613"/>
  </r>
  <r>
    <x v="1195"/>
    <x v="140"/>
    <x v="6"/>
    <x v="15"/>
    <x v="15"/>
    <x v="11"/>
    <x v="2"/>
    <x v="1"/>
    <x v="4"/>
    <x v="80"/>
    <x v="5"/>
    <x v="1"/>
    <x v="834"/>
  </r>
  <r>
    <x v="1196"/>
    <x v="141"/>
    <x v="6"/>
    <x v="15"/>
    <x v="15"/>
    <x v="11"/>
    <x v="2"/>
    <x v="1"/>
    <x v="4"/>
    <x v="80"/>
    <x v="4"/>
    <x v="2"/>
    <x v="835"/>
  </r>
  <r>
    <x v="1197"/>
    <x v="142"/>
    <x v="6"/>
    <x v="15"/>
    <x v="15"/>
    <x v="11"/>
    <x v="2"/>
    <x v="1"/>
    <x v="4"/>
    <x v="80"/>
    <x v="4"/>
    <x v="1"/>
    <x v="836"/>
  </r>
  <r>
    <x v="1198"/>
    <x v="143"/>
    <x v="6"/>
    <x v="15"/>
    <x v="15"/>
    <x v="11"/>
    <x v="2"/>
    <x v="1"/>
    <x v="4"/>
    <x v="80"/>
    <x v="5"/>
    <x v="2"/>
    <x v="836"/>
  </r>
  <r>
    <x v="1199"/>
    <x v="144"/>
    <x v="6"/>
    <x v="15"/>
    <x v="15"/>
    <x v="11"/>
    <x v="2"/>
    <x v="1"/>
    <x v="4"/>
    <x v="80"/>
    <x v="3"/>
    <x v="1"/>
    <x v="837"/>
  </r>
  <r>
    <x v="1200"/>
    <x v="145"/>
    <x v="6"/>
    <x v="15"/>
    <x v="15"/>
    <x v="11"/>
    <x v="2"/>
    <x v="1"/>
    <x v="4"/>
    <x v="80"/>
    <x v="3"/>
    <x v="2"/>
    <x v="838"/>
  </r>
  <r>
    <x v="1201"/>
    <x v="140"/>
    <x v="6"/>
    <x v="15"/>
    <x v="15"/>
    <x v="11"/>
    <x v="2"/>
    <x v="1"/>
    <x v="5"/>
    <x v="81"/>
    <x v="5"/>
    <x v="1"/>
    <x v="839"/>
  </r>
  <r>
    <x v="1202"/>
    <x v="141"/>
    <x v="6"/>
    <x v="15"/>
    <x v="15"/>
    <x v="11"/>
    <x v="2"/>
    <x v="1"/>
    <x v="5"/>
    <x v="81"/>
    <x v="4"/>
    <x v="2"/>
    <x v="840"/>
  </r>
  <r>
    <x v="1203"/>
    <x v="142"/>
    <x v="6"/>
    <x v="15"/>
    <x v="15"/>
    <x v="11"/>
    <x v="2"/>
    <x v="1"/>
    <x v="5"/>
    <x v="81"/>
    <x v="4"/>
    <x v="1"/>
    <x v="841"/>
  </r>
  <r>
    <x v="1204"/>
    <x v="143"/>
    <x v="6"/>
    <x v="15"/>
    <x v="15"/>
    <x v="11"/>
    <x v="2"/>
    <x v="1"/>
    <x v="5"/>
    <x v="81"/>
    <x v="5"/>
    <x v="2"/>
    <x v="841"/>
  </r>
  <r>
    <x v="1205"/>
    <x v="144"/>
    <x v="6"/>
    <x v="15"/>
    <x v="15"/>
    <x v="11"/>
    <x v="2"/>
    <x v="1"/>
    <x v="5"/>
    <x v="81"/>
    <x v="3"/>
    <x v="1"/>
    <x v="842"/>
  </r>
  <r>
    <x v="1206"/>
    <x v="145"/>
    <x v="6"/>
    <x v="15"/>
    <x v="15"/>
    <x v="11"/>
    <x v="2"/>
    <x v="1"/>
    <x v="5"/>
    <x v="81"/>
    <x v="3"/>
    <x v="2"/>
    <x v="843"/>
  </r>
  <r>
    <x v="1207"/>
    <x v="140"/>
    <x v="6"/>
    <x v="15"/>
    <x v="15"/>
    <x v="11"/>
    <x v="2"/>
    <x v="1"/>
    <x v="6"/>
    <x v="82"/>
    <x v="5"/>
    <x v="1"/>
    <x v="844"/>
  </r>
  <r>
    <x v="1208"/>
    <x v="141"/>
    <x v="6"/>
    <x v="15"/>
    <x v="15"/>
    <x v="11"/>
    <x v="2"/>
    <x v="1"/>
    <x v="6"/>
    <x v="82"/>
    <x v="4"/>
    <x v="2"/>
    <x v="845"/>
  </r>
  <r>
    <x v="1209"/>
    <x v="142"/>
    <x v="6"/>
    <x v="15"/>
    <x v="15"/>
    <x v="11"/>
    <x v="2"/>
    <x v="1"/>
    <x v="6"/>
    <x v="82"/>
    <x v="4"/>
    <x v="1"/>
    <x v="846"/>
  </r>
  <r>
    <x v="1210"/>
    <x v="143"/>
    <x v="6"/>
    <x v="15"/>
    <x v="15"/>
    <x v="11"/>
    <x v="2"/>
    <x v="1"/>
    <x v="6"/>
    <x v="82"/>
    <x v="5"/>
    <x v="2"/>
    <x v="846"/>
  </r>
  <r>
    <x v="1211"/>
    <x v="144"/>
    <x v="6"/>
    <x v="15"/>
    <x v="15"/>
    <x v="11"/>
    <x v="2"/>
    <x v="1"/>
    <x v="6"/>
    <x v="82"/>
    <x v="3"/>
    <x v="1"/>
    <x v="507"/>
  </r>
  <r>
    <x v="1212"/>
    <x v="145"/>
    <x v="6"/>
    <x v="15"/>
    <x v="15"/>
    <x v="11"/>
    <x v="2"/>
    <x v="1"/>
    <x v="6"/>
    <x v="82"/>
    <x v="3"/>
    <x v="2"/>
    <x v="847"/>
  </r>
  <r>
    <x v="1213"/>
    <x v="140"/>
    <x v="6"/>
    <x v="15"/>
    <x v="15"/>
    <x v="11"/>
    <x v="2"/>
    <x v="1"/>
    <x v="7"/>
    <x v="83"/>
    <x v="5"/>
    <x v="1"/>
    <x v="848"/>
  </r>
  <r>
    <x v="1214"/>
    <x v="141"/>
    <x v="6"/>
    <x v="15"/>
    <x v="15"/>
    <x v="11"/>
    <x v="2"/>
    <x v="1"/>
    <x v="7"/>
    <x v="83"/>
    <x v="4"/>
    <x v="2"/>
    <x v="470"/>
  </r>
  <r>
    <x v="1215"/>
    <x v="142"/>
    <x v="6"/>
    <x v="15"/>
    <x v="15"/>
    <x v="11"/>
    <x v="2"/>
    <x v="1"/>
    <x v="7"/>
    <x v="83"/>
    <x v="4"/>
    <x v="1"/>
    <x v="837"/>
  </r>
  <r>
    <x v="1216"/>
    <x v="143"/>
    <x v="6"/>
    <x v="15"/>
    <x v="15"/>
    <x v="11"/>
    <x v="2"/>
    <x v="1"/>
    <x v="7"/>
    <x v="83"/>
    <x v="5"/>
    <x v="2"/>
    <x v="837"/>
  </r>
  <r>
    <x v="1217"/>
    <x v="144"/>
    <x v="6"/>
    <x v="15"/>
    <x v="15"/>
    <x v="11"/>
    <x v="2"/>
    <x v="1"/>
    <x v="7"/>
    <x v="83"/>
    <x v="3"/>
    <x v="1"/>
    <x v="849"/>
  </r>
  <r>
    <x v="1218"/>
    <x v="145"/>
    <x v="6"/>
    <x v="15"/>
    <x v="15"/>
    <x v="11"/>
    <x v="2"/>
    <x v="1"/>
    <x v="7"/>
    <x v="83"/>
    <x v="3"/>
    <x v="2"/>
    <x v="850"/>
  </r>
  <r>
    <x v="1219"/>
    <x v="146"/>
    <x v="7"/>
    <x v="18"/>
    <x v="18"/>
    <x v="10"/>
    <x v="1"/>
    <x v="1"/>
    <x v="0"/>
    <x v="68"/>
    <x v="5"/>
    <x v="1"/>
    <x v="851"/>
  </r>
  <r>
    <x v="1220"/>
    <x v="147"/>
    <x v="7"/>
    <x v="18"/>
    <x v="18"/>
    <x v="10"/>
    <x v="1"/>
    <x v="1"/>
    <x v="0"/>
    <x v="68"/>
    <x v="4"/>
    <x v="2"/>
    <x v="852"/>
  </r>
  <r>
    <x v="1221"/>
    <x v="148"/>
    <x v="7"/>
    <x v="18"/>
    <x v="18"/>
    <x v="10"/>
    <x v="1"/>
    <x v="1"/>
    <x v="0"/>
    <x v="68"/>
    <x v="4"/>
    <x v="1"/>
    <x v="853"/>
  </r>
  <r>
    <x v="1222"/>
    <x v="149"/>
    <x v="7"/>
    <x v="18"/>
    <x v="18"/>
    <x v="10"/>
    <x v="1"/>
    <x v="1"/>
    <x v="0"/>
    <x v="68"/>
    <x v="3"/>
    <x v="2"/>
    <x v="854"/>
  </r>
  <r>
    <x v="1223"/>
    <x v="150"/>
    <x v="7"/>
    <x v="18"/>
    <x v="18"/>
    <x v="10"/>
    <x v="1"/>
    <x v="1"/>
    <x v="0"/>
    <x v="68"/>
    <x v="5"/>
    <x v="2"/>
    <x v="853"/>
  </r>
  <r>
    <x v="1224"/>
    <x v="151"/>
    <x v="7"/>
    <x v="18"/>
    <x v="18"/>
    <x v="10"/>
    <x v="1"/>
    <x v="1"/>
    <x v="0"/>
    <x v="68"/>
    <x v="3"/>
    <x v="1"/>
    <x v="855"/>
  </r>
  <r>
    <x v="1225"/>
    <x v="146"/>
    <x v="7"/>
    <x v="18"/>
    <x v="18"/>
    <x v="10"/>
    <x v="1"/>
    <x v="1"/>
    <x v="1"/>
    <x v="69"/>
    <x v="5"/>
    <x v="1"/>
    <x v="856"/>
  </r>
  <r>
    <x v="1226"/>
    <x v="147"/>
    <x v="7"/>
    <x v="18"/>
    <x v="18"/>
    <x v="10"/>
    <x v="1"/>
    <x v="1"/>
    <x v="1"/>
    <x v="69"/>
    <x v="4"/>
    <x v="2"/>
    <x v="75"/>
  </r>
  <r>
    <x v="1227"/>
    <x v="148"/>
    <x v="7"/>
    <x v="18"/>
    <x v="18"/>
    <x v="10"/>
    <x v="1"/>
    <x v="1"/>
    <x v="1"/>
    <x v="69"/>
    <x v="4"/>
    <x v="1"/>
    <x v="857"/>
  </r>
  <r>
    <x v="1228"/>
    <x v="149"/>
    <x v="7"/>
    <x v="18"/>
    <x v="18"/>
    <x v="10"/>
    <x v="1"/>
    <x v="1"/>
    <x v="1"/>
    <x v="69"/>
    <x v="3"/>
    <x v="2"/>
    <x v="858"/>
  </r>
  <r>
    <x v="1229"/>
    <x v="150"/>
    <x v="7"/>
    <x v="18"/>
    <x v="18"/>
    <x v="10"/>
    <x v="1"/>
    <x v="1"/>
    <x v="1"/>
    <x v="69"/>
    <x v="5"/>
    <x v="2"/>
    <x v="857"/>
  </r>
  <r>
    <x v="1230"/>
    <x v="151"/>
    <x v="7"/>
    <x v="18"/>
    <x v="18"/>
    <x v="10"/>
    <x v="1"/>
    <x v="1"/>
    <x v="1"/>
    <x v="69"/>
    <x v="3"/>
    <x v="1"/>
    <x v="859"/>
  </r>
  <r>
    <x v="1231"/>
    <x v="146"/>
    <x v="7"/>
    <x v="18"/>
    <x v="18"/>
    <x v="10"/>
    <x v="1"/>
    <x v="1"/>
    <x v="2"/>
    <x v="70"/>
    <x v="5"/>
    <x v="1"/>
    <x v="860"/>
  </r>
  <r>
    <x v="1232"/>
    <x v="147"/>
    <x v="7"/>
    <x v="18"/>
    <x v="18"/>
    <x v="10"/>
    <x v="1"/>
    <x v="1"/>
    <x v="2"/>
    <x v="70"/>
    <x v="4"/>
    <x v="2"/>
    <x v="473"/>
  </r>
  <r>
    <x v="1233"/>
    <x v="148"/>
    <x v="7"/>
    <x v="18"/>
    <x v="18"/>
    <x v="10"/>
    <x v="1"/>
    <x v="1"/>
    <x v="2"/>
    <x v="70"/>
    <x v="4"/>
    <x v="1"/>
    <x v="472"/>
  </r>
  <r>
    <x v="1234"/>
    <x v="149"/>
    <x v="7"/>
    <x v="18"/>
    <x v="18"/>
    <x v="10"/>
    <x v="1"/>
    <x v="1"/>
    <x v="2"/>
    <x v="70"/>
    <x v="3"/>
    <x v="2"/>
    <x v="471"/>
  </r>
  <r>
    <x v="1235"/>
    <x v="150"/>
    <x v="7"/>
    <x v="18"/>
    <x v="18"/>
    <x v="10"/>
    <x v="1"/>
    <x v="1"/>
    <x v="2"/>
    <x v="70"/>
    <x v="5"/>
    <x v="2"/>
    <x v="472"/>
  </r>
  <r>
    <x v="1236"/>
    <x v="151"/>
    <x v="7"/>
    <x v="18"/>
    <x v="18"/>
    <x v="10"/>
    <x v="1"/>
    <x v="1"/>
    <x v="2"/>
    <x v="70"/>
    <x v="3"/>
    <x v="1"/>
    <x v="470"/>
  </r>
  <r>
    <x v="1237"/>
    <x v="146"/>
    <x v="7"/>
    <x v="18"/>
    <x v="18"/>
    <x v="10"/>
    <x v="1"/>
    <x v="1"/>
    <x v="3"/>
    <x v="71"/>
    <x v="5"/>
    <x v="1"/>
    <x v="861"/>
  </r>
  <r>
    <x v="1238"/>
    <x v="147"/>
    <x v="7"/>
    <x v="18"/>
    <x v="18"/>
    <x v="10"/>
    <x v="1"/>
    <x v="1"/>
    <x v="3"/>
    <x v="71"/>
    <x v="4"/>
    <x v="2"/>
    <x v="458"/>
  </r>
  <r>
    <x v="1239"/>
    <x v="148"/>
    <x v="7"/>
    <x v="18"/>
    <x v="18"/>
    <x v="10"/>
    <x v="1"/>
    <x v="1"/>
    <x v="3"/>
    <x v="71"/>
    <x v="4"/>
    <x v="1"/>
    <x v="862"/>
  </r>
  <r>
    <x v="1240"/>
    <x v="149"/>
    <x v="7"/>
    <x v="18"/>
    <x v="18"/>
    <x v="10"/>
    <x v="1"/>
    <x v="1"/>
    <x v="3"/>
    <x v="71"/>
    <x v="3"/>
    <x v="2"/>
    <x v="863"/>
  </r>
  <r>
    <x v="1241"/>
    <x v="150"/>
    <x v="7"/>
    <x v="18"/>
    <x v="18"/>
    <x v="10"/>
    <x v="1"/>
    <x v="1"/>
    <x v="3"/>
    <x v="71"/>
    <x v="5"/>
    <x v="2"/>
    <x v="862"/>
  </r>
  <r>
    <x v="1242"/>
    <x v="151"/>
    <x v="7"/>
    <x v="18"/>
    <x v="18"/>
    <x v="10"/>
    <x v="1"/>
    <x v="1"/>
    <x v="3"/>
    <x v="71"/>
    <x v="3"/>
    <x v="1"/>
    <x v="658"/>
  </r>
  <r>
    <x v="1243"/>
    <x v="146"/>
    <x v="7"/>
    <x v="18"/>
    <x v="18"/>
    <x v="10"/>
    <x v="1"/>
    <x v="1"/>
    <x v="4"/>
    <x v="72"/>
    <x v="5"/>
    <x v="1"/>
    <x v="864"/>
  </r>
  <r>
    <x v="1244"/>
    <x v="147"/>
    <x v="7"/>
    <x v="18"/>
    <x v="18"/>
    <x v="10"/>
    <x v="1"/>
    <x v="1"/>
    <x v="4"/>
    <x v="72"/>
    <x v="4"/>
    <x v="2"/>
    <x v="653"/>
  </r>
  <r>
    <x v="1245"/>
    <x v="148"/>
    <x v="7"/>
    <x v="18"/>
    <x v="18"/>
    <x v="10"/>
    <x v="1"/>
    <x v="1"/>
    <x v="4"/>
    <x v="72"/>
    <x v="4"/>
    <x v="1"/>
    <x v="505"/>
  </r>
  <r>
    <x v="1246"/>
    <x v="149"/>
    <x v="7"/>
    <x v="18"/>
    <x v="18"/>
    <x v="10"/>
    <x v="1"/>
    <x v="1"/>
    <x v="4"/>
    <x v="72"/>
    <x v="3"/>
    <x v="2"/>
    <x v="865"/>
  </r>
  <r>
    <x v="1247"/>
    <x v="150"/>
    <x v="7"/>
    <x v="18"/>
    <x v="18"/>
    <x v="10"/>
    <x v="1"/>
    <x v="1"/>
    <x v="4"/>
    <x v="72"/>
    <x v="5"/>
    <x v="2"/>
    <x v="505"/>
  </r>
  <r>
    <x v="1248"/>
    <x v="151"/>
    <x v="7"/>
    <x v="18"/>
    <x v="18"/>
    <x v="10"/>
    <x v="1"/>
    <x v="1"/>
    <x v="4"/>
    <x v="72"/>
    <x v="3"/>
    <x v="1"/>
    <x v="491"/>
  </r>
  <r>
    <x v="1249"/>
    <x v="146"/>
    <x v="7"/>
    <x v="18"/>
    <x v="18"/>
    <x v="10"/>
    <x v="1"/>
    <x v="1"/>
    <x v="5"/>
    <x v="73"/>
    <x v="5"/>
    <x v="1"/>
    <x v="866"/>
  </r>
  <r>
    <x v="1250"/>
    <x v="147"/>
    <x v="7"/>
    <x v="18"/>
    <x v="18"/>
    <x v="10"/>
    <x v="1"/>
    <x v="1"/>
    <x v="5"/>
    <x v="73"/>
    <x v="4"/>
    <x v="2"/>
    <x v="471"/>
  </r>
  <r>
    <x v="1251"/>
    <x v="148"/>
    <x v="7"/>
    <x v="18"/>
    <x v="18"/>
    <x v="10"/>
    <x v="1"/>
    <x v="1"/>
    <x v="5"/>
    <x v="73"/>
    <x v="4"/>
    <x v="1"/>
    <x v="562"/>
  </r>
  <r>
    <x v="1252"/>
    <x v="149"/>
    <x v="7"/>
    <x v="18"/>
    <x v="18"/>
    <x v="10"/>
    <x v="1"/>
    <x v="1"/>
    <x v="5"/>
    <x v="73"/>
    <x v="3"/>
    <x v="2"/>
    <x v="867"/>
  </r>
  <r>
    <x v="1253"/>
    <x v="150"/>
    <x v="7"/>
    <x v="18"/>
    <x v="18"/>
    <x v="10"/>
    <x v="1"/>
    <x v="1"/>
    <x v="5"/>
    <x v="73"/>
    <x v="5"/>
    <x v="2"/>
    <x v="562"/>
  </r>
  <r>
    <x v="1254"/>
    <x v="151"/>
    <x v="7"/>
    <x v="18"/>
    <x v="18"/>
    <x v="10"/>
    <x v="1"/>
    <x v="1"/>
    <x v="5"/>
    <x v="73"/>
    <x v="3"/>
    <x v="1"/>
    <x v="868"/>
  </r>
  <r>
    <x v="1255"/>
    <x v="146"/>
    <x v="7"/>
    <x v="18"/>
    <x v="18"/>
    <x v="10"/>
    <x v="1"/>
    <x v="1"/>
    <x v="6"/>
    <x v="74"/>
    <x v="5"/>
    <x v="1"/>
    <x v="869"/>
  </r>
  <r>
    <x v="1256"/>
    <x v="147"/>
    <x v="7"/>
    <x v="18"/>
    <x v="18"/>
    <x v="10"/>
    <x v="1"/>
    <x v="1"/>
    <x v="6"/>
    <x v="74"/>
    <x v="4"/>
    <x v="2"/>
    <x v="870"/>
  </r>
  <r>
    <x v="1257"/>
    <x v="148"/>
    <x v="7"/>
    <x v="18"/>
    <x v="18"/>
    <x v="10"/>
    <x v="1"/>
    <x v="1"/>
    <x v="6"/>
    <x v="74"/>
    <x v="4"/>
    <x v="1"/>
    <x v="871"/>
  </r>
  <r>
    <x v="1258"/>
    <x v="149"/>
    <x v="7"/>
    <x v="18"/>
    <x v="18"/>
    <x v="10"/>
    <x v="1"/>
    <x v="1"/>
    <x v="6"/>
    <x v="74"/>
    <x v="3"/>
    <x v="2"/>
    <x v="872"/>
  </r>
  <r>
    <x v="1259"/>
    <x v="150"/>
    <x v="7"/>
    <x v="18"/>
    <x v="18"/>
    <x v="10"/>
    <x v="1"/>
    <x v="1"/>
    <x v="6"/>
    <x v="74"/>
    <x v="5"/>
    <x v="2"/>
    <x v="871"/>
  </r>
  <r>
    <x v="1260"/>
    <x v="151"/>
    <x v="7"/>
    <x v="18"/>
    <x v="18"/>
    <x v="10"/>
    <x v="1"/>
    <x v="1"/>
    <x v="6"/>
    <x v="74"/>
    <x v="3"/>
    <x v="1"/>
    <x v="873"/>
  </r>
  <r>
    <x v="1261"/>
    <x v="146"/>
    <x v="7"/>
    <x v="18"/>
    <x v="18"/>
    <x v="10"/>
    <x v="1"/>
    <x v="1"/>
    <x v="7"/>
    <x v="75"/>
    <x v="5"/>
    <x v="1"/>
    <x v="874"/>
  </r>
  <r>
    <x v="1262"/>
    <x v="147"/>
    <x v="7"/>
    <x v="18"/>
    <x v="18"/>
    <x v="10"/>
    <x v="1"/>
    <x v="1"/>
    <x v="7"/>
    <x v="75"/>
    <x v="4"/>
    <x v="2"/>
    <x v="875"/>
  </r>
  <r>
    <x v="1263"/>
    <x v="148"/>
    <x v="7"/>
    <x v="18"/>
    <x v="18"/>
    <x v="10"/>
    <x v="1"/>
    <x v="1"/>
    <x v="7"/>
    <x v="75"/>
    <x v="4"/>
    <x v="1"/>
    <x v="491"/>
  </r>
  <r>
    <x v="1264"/>
    <x v="149"/>
    <x v="7"/>
    <x v="18"/>
    <x v="18"/>
    <x v="10"/>
    <x v="1"/>
    <x v="1"/>
    <x v="7"/>
    <x v="75"/>
    <x v="3"/>
    <x v="2"/>
    <x v="876"/>
  </r>
  <r>
    <x v="1265"/>
    <x v="150"/>
    <x v="7"/>
    <x v="18"/>
    <x v="18"/>
    <x v="10"/>
    <x v="1"/>
    <x v="1"/>
    <x v="7"/>
    <x v="75"/>
    <x v="5"/>
    <x v="2"/>
    <x v="491"/>
  </r>
  <r>
    <x v="1266"/>
    <x v="151"/>
    <x v="7"/>
    <x v="18"/>
    <x v="18"/>
    <x v="10"/>
    <x v="1"/>
    <x v="1"/>
    <x v="7"/>
    <x v="75"/>
    <x v="3"/>
    <x v="1"/>
    <x v="877"/>
  </r>
  <r>
    <x v="1267"/>
    <x v="152"/>
    <x v="5"/>
    <x v="16"/>
    <x v="16"/>
    <x v="4"/>
    <x v="2"/>
    <x v="1"/>
    <x v="0"/>
    <x v="9"/>
    <x v="5"/>
    <x v="1"/>
    <x v="878"/>
  </r>
  <r>
    <x v="1268"/>
    <x v="153"/>
    <x v="5"/>
    <x v="16"/>
    <x v="16"/>
    <x v="4"/>
    <x v="2"/>
    <x v="1"/>
    <x v="0"/>
    <x v="9"/>
    <x v="4"/>
    <x v="2"/>
    <x v="879"/>
  </r>
  <r>
    <x v="1269"/>
    <x v="154"/>
    <x v="5"/>
    <x v="16"/>
    <x v="16"/>
    <x v="4"/>
    <x v="2"/>
    <x v="1"/>
    <x v="0"/>
    <x v="9"/>
    <x v="4"/>
    <x v="1"/>
    <x v="880"/>
  </r>
  <r>
    <x v="1270"/>
    <x v="155"/>
    <x v="5"/>
    <x v="16"/>
    <x v="16"/>
    <x v="4"/>
    <x v="2"/>
    <x v="1"/>
    <x v="0"/>
    <x v="9"/>
    <x v="5"/>
    <x v="2"/>
    <x v="880"/>
  </r>
  <r>
    <x v="1271"/>
    <x v="156"/>
    <x v="5"/>
    <x v="16"/>
    <x v="16"/>
    <x v="4"/>
    <x v="2"/>
    <x v="1"/>
    <x v="0"/>
    <x v="9"/>
    <x v="3"/>
    <x v="1"/>
    <x v="881"/>
  </r>
  <r>
    <x v="1272"/>
    <x v="157"/>
    <x v="5"/>
    <x v="16"/>
    <x v="16"/>
    <x v="4"/>
    <x v="2"/>
    <x v="1"/>
    <x v="0"/>
    <x v="9"/>
    <x v="3"/>
    <x v="2"/>
    <x v="882"/>
  </r>
  <r>
    <x v="1273"/>
    <x v="152"/>
    <x v="5"/>
    <x v="16"/>
    <x v="16"/>
    <x v="4"/>
    <x v="2"/>
    <x v="1"/>
    <x v="1"/>
    <x v="10"/>
    <x v="5"/>
    <x v="1"/>
    <x v="883"/>
  </r>
  <r>
    <x v="1274"/>
    <x v="153"/>
    <x v="5"/>
    <x v="16"/>
    <x v="16"/>
    <x v="4"/>
    <x v="2"/>
    <x v="1"/>
    <x v="1"/>
    <x v="10"/>
    <x v="4"/>
    <x v="2"/>
    <x v="884"/>
  </r>
  <r>
    <x v="1275"/>
    <x v="154"/>
    <x v="5"/>
    <x v="16"/>
    <x v="16"/>
    <x v="4"/>
    <x v="2"/>
    <x v="1"/>
    <x v="1"/>
    <x v="10"/>
    <x v="4"/>
    <x v="1"/>
    <x v="885"/>
  </r>
  <r>
    <x v="1276"/>
    <x v="155"/>
    <x v="5"/>
    <x v="16"/>
    <x v="16"/>
    <x v="4"/>
    <x v="2"/>
    <x v="1"/>
    <x v="1"/>
    <x v="10"/>
    <x v="5"/>
    <x v="2"/>
    <x v="885"/>
  </r>
  <r>
    <x v="1277"/>
    <x v="156"/>
    <x v="5"/>
    <x v="16"/>
    <x v="16"/>
    <x v="4"/>
    <x v="2"/>
    <x v="1"/>
    <x v="1"/>
    <x v="10"/>
    <x v="3"/>
    <x v="1"/>
    <x v="886"/>
  </r>
  <r>
    <x v="1278"/>
    <x v="157"/>
    <x v="5"/>
    <x v="16"/>
    <x v="16"/>
    <x v="4"/>
    <x v="2"/>
    <x v="1"/>
    <x v="1"/>
    <x v="10"/>
    <x v="3"/>
    <x v="2"/>
    <x v="887"/>
  </r>
  <r>
    <x v="1279"/>
    <x v="152"/>
    <x v="5"/>
    <x v="16"/>
    <x v="16"/>
    <x v="4"/>
    <x v="2"/>
    <x v="1"/>
    <x v="2"/>
    <x v="11"/>
    <x v="5"/>
    <x v="1"/>
    <x v="888"/>
  </r>
  <r>
    <x v="1280"/>
    <x v="153"/>
    <x v="5"/>
    <x v="16"/>
    <x v="16"/>
    <x v="4"/>
    <x v="2"/>
    <x v="1"/>
    <x v="2"/>
    <x v="11"/>
    <x v="4"/>
    <x v="2"/>
    <x v="889"/>
  </r>
  <r>
    <x v="1281"/>
    <x v="154"/>
    <x v="5"/>
    <x v="16"/>
    <x v="16"/>
    <x v="4"/>
    <x v="2"/>
    <x v="1"/>
    <x v="2"/>
    <x v="11"/>
    <x v="4"/>
    <x v="1"/>
    <x v="890"/>
  </r>
  <r>
    <x v="1282"/>
    <x v="155"/>
    <x v="5"/>
    <x v="16"/>
    <x v="16"/>
    <x v="4"/>
    <x v="2"/>
    <x v="1"/>
    <x v="2"/>
    <x v="11"/>
    <x v="5"/>
    <x v="2"/>
    <x v="890"/>
  </r>
  <r>
    <x v="1283"/>
    <x v="156"/>
    <x v="5"/>
    <x v="16"/>
    <x v="16"/>
    <x v="4"/>
    <x v="2"/>
    <x v="1"/>
    <x v="2"/>
    <x v="11"/>
    <x v="3"/>
    <x v="1"/>
    <x v="891"/>
  </r>
  <r>
    <x v="1284"/>
    <x v="157"/>
    <x v="5"/>
    <x v="16"/>
    <x v="16"/>
    <x v="4"/>
    <x v="2"/>
    <x v="1"/>
    <x v="2"/>
    <x v="11"/>
    <x v="3"/>
    <x v="2"/>
    <x v="892"/>
  </r>
  <r>
    <x v="1285"/>
    <x v="152"/>
    <x v="5"/>
    <x v="16"/>
    <x v="16"/>
    <x v="4"/>
    <x v="2"/>
    <x v="1"/>
    <x v="3"/>
    <x v="12"/>
    <x v="5"/>
    <x v="1"/>
    <x v="893"/>
  </r>
  <r>
    <x v="1286"/>
    <x v="153"/>
    <x v="5"/>
    <x v="16"/>
    <x v="16"/>
    <x v="4"/>
    <x v="2"/>
    <x v="1"/>
    <x v="3"/>
    <x v="12"/>
    <x v="4"/>
    <x v="2"/>
    <x v="894"/>
  </r>
  <r>
    <x v="1287"/>
    <x v="154"/>
    <x v="5"/>
    <x v="16"/>
    <x v="16"/>
    <x v="4"/>
    <x v="2"/>
    <x v="1"/>
    <x v="3"/>
    <x v="12"/>
    <x v="4"/>
    <x v="1"/>
    <x v="895"/>
  </r>
  <r>
    <x v="1288"/>
    <x v="155"/>
    <x v="5"/>
    <x v="16"/>
    <x v="16"/>
    <x v="4"/>
    <x v="2"/>
    <x v="1"/>
    <x v="3"/>
    <x v="12"/>
    <x v="5"/>
    <x v="2"/>
    <x v="895"/>
  </r>
  <r>
    <x v="1289"/>
    <x v="156"/>
    <x v="5"/>
    <x v="16"/>
    <x v="16"/>
    <x v="4"/>
    <x v="2"/>
    <x v="1"/>
    <x v="3"/>
    <x v="12"/>
    <x v="3"/>
    <x v="1"/>
    <x v="896"/>
  </r>
  <r>
    <x v="1290"/>
    <x v="157"/>
    <x v="5"/>
    <x v="16"/>
    <x v="16"/>
    <x v="4"/>
    <x v="2"/>
    <x v="1"/>
    <x v="3"/>
    <x v="12"/>
    <x v="3"/>
    <x v="2"/>
    <x v="897"/>
  </r>
  <r>
    <x v="1291"/>
    <x v="152"/>
    <x v="5"/>
    <x v="16"/>
    <x v="16"/>
    <x v="4"/>
    <x v="2"/>
    <x v="1"/>
    <x v="4"/>
    <x v="13"/>
    <x v="5"/>
    <x v="1"/>
    <x v="898"/>
  </r>
  <r>
    <x v="1292"/>
    <x v="153"/>
    <x v="5"/>
    <x v="16"/>
    <x v="16"/>
    <x v="4"/>
    <x v="2"/>
    <x v="1"/>
    <x v="4"/>
    <x v="13"/>
    <x v="4"/>
    <x v="2"/>
    <x v="899"/>
  </r>
  <r>
    <x v="1293"/>
    <x v="154"/>
    <x v="5"/>
    <x v="16"/>
    <x v="16"/>
    <x v="4"/>
    <x v="2"/>
    <x v="1"/>
    <x v="4"/>
    <x v="13"/>
    <x v="4"/>
    <x v="1"/>
    <x v="900"/>
  </r>
  <r>
    <x v="1294"/>
    <x v="155"/>
    <x v="5"/>
    <x v="16"/>
    <x v="16"/>
    <x v="4"/>
    <x v="2"/>
    <x v="1"/>
    <x v="4"/>
    <x v="13"/>
    <x v="5"/>
    <x v="2"/>
    <x v="900"/>
  </r>
  <r>
    <x v="1295"/>
    <x v="156"/>
    <x v="5"/>
    <x v="16"/>
    <x v="16"/>
    <x v="4"/>
    <x v="2"/>
    <x v="1"/>
    <x v="4"/>
    <x v="13"/>
    <x v="3"/>
    <x v="1"/>
    <x v="901"/>
  </r>
  <r>
    <x v="1296"/>
    <x v="157"/>
    <x v="5"/>
    <x v="16"/>
    <x v="16"/>
    <x v="4"/>
    <x v="2"/>
    <x v="1"/>
    <x v="4"/>
    <x v="13"/>
    <x v="3"/>
    <x v="2"/>
    <x v="902"/>
  </r>
  <r>
    <x v="1297"/>
    <x v="152"/>
    <x v="5"/>
    <x v="16"/>
    <x v="16"/>
    <x v="4"/>
    <x v="2"/>
    <x v="1"/>
    <x v="5"/>
    <x v="14"/>
    <x v="5"/>
    <x v="1"/>
    <x v="903"/>
  </r>
  <r>
    <x v="1298"/>
    <x v="153"/>
    <x v="5"/>
    <x v="16"/>
    <x v="16"/>
    <x v="4"/>
    <x v="2"/>
    <x v="1"/>
    <x v="5"/>
    <x v="14"/>
    <x v="4"/>
    <x v="2"/>
    <x v="904"/>
  </r>
  <r>
    <x v="1299"/>
    <x v="154"/>
    <x v="5"/>
    <x v="16"/>
    <x v="16"/>
    <x v="4"/>
    <x v="2"/>
    <x v="1"/>
    <x v="5"/>
    <x v="14"/>
    <x v="4"/>
    <x v="1"/>
    <x v="905"/>
  </r>
  <r>
    <x v="1300"/>
    <x v="155"/>
    <x v="5"/>
    <x v="16"/>
    <x v="16"/>
    <x v="4"/>
    <x v="2"/>
    <x v="1"/>
    <x v="5"/>
    <x v="14"/>
    <x v="5"/>
    <x v="2"/>
    <x v="905"/>
  </r>
  <r>
    <x v="1301"/>
    <x v="156"/>
    <x v="5"/>
    <x v="16"/>
    <x v="16"/>
    <x v="4"/>
    <x v="2"/>
    <x v="1"/>
    <x v="5"/>
    <x v="14"/>
    <x v="3"/>
    <x v="1"/>
    <x v="906"/>
  </r>
  <r>
    <x v="1302"/>
    <x v="157"/>
    <x v="5"/>
    <x v="16"/>
    <x v="16"/>
    <x v="4"/>
    <x v="2"/>
    <x v="1"/>
    <x v="5"/>
    <x v="14"/>
    <x v="3"/>
    <x v="2"/>
    <x v="832"/>
  </r>
  <r>
    <x v="1303"/>
    <x v="152"/>
    <x v="5"/>
    <x v="16"/>
    <x v="16"/>
    <x v="4"/>
    <x v="2"/>
    <x v="1"/>
    <x v="6"/>
    <x v="15"/>
    <x v="5"/>
    <x v="1"/>
    <x v="907"/>
  </r>
  <r>
    <x v="1304"/>
    <x v="153"/>
    <x v="5"/>
    <x v="16"/>
    <x v="16"/>
    <x v="4"/>
    <x v="2"/>
    <x v="1"/>
    <x v="6"/>
    <x v="15"/>
    <x v="4"/>
    <x v="2"/>
    <x v="908"/>
  </r>
  <r>
    <x v="1305"/>
    <x v="154"/>
    <x v="5"/>
    <x v="16"/>
    <x v="16"/>
    <x v="4"/>
    <x v="2"/>
    <x v="1"/>
    <x v="6"/>
    <x v="15"/>
    <x v="4"/>
    <x v="1"/>
    <x v="909"/>
  </r>
  <r>
    <x v="1306"/>
    <x v="155"/>
    <x v="5"/>
    <x v="16"/>
    <x v="16"/>
    <x v="4"/>
    <x v="2"/>
    <x v="1"/>
    <x v="6"/>
    <x v="15"/>
    <x v="5"/>
    <x v="2"/>
    <x v="909"/>
  </r>
  <r>
    <x v="1307"/>
    <x v="156"/>
    <x v="5"/>
    <x v="16"/>
    <x v="16"/>
    <x v="4"/>
    <x v="2"/>
    <x v="1"/>
    <x v="6"/>
    <x v="15"/>
    <x v="3"/>
    <x v="1"/>
    <x v="910"/>
  </r>
  <r>
    <x v="1308"/>
    <x v="157"/>
    <x v="5"/>
    <x v="16"/>
    <x v="16"/>
    <x v="4"/>
    <x v="2"/>
    <x v="1"/>
    <x v="6"/>
    <x v="15"/>
    <x v="3"/>
    <x v="2"/>
    <x v="911"/>
  </r>
  <r>
    <x v="1309"/>
    <x v="152"/>
    <x v="5"/>
    <x v="16"/>
    <x v="16"/>
    <x v="4"/>
    <x v="2"/>
    <x v="1"/>
    <x v="7"/>
    <x v="16"/>
    <x v="5"/>
    <x v="1"/>
    <x v="912"/>
  </r>
  <r>
    <x v="1310"/>
    <x v="153"/>
    <x v="5"/>
    <x v="16"/>
    <x v="16"/>
    <x v="4"/>
    <x v="2"/>
    <x v="1"/>
    <x v="7"/>
    <x v="16"/>
    <x v="4"/>
    <x v="2"/>
    <x v="913"/>
  </r>
  <r>
    <x v="1311"/>
    <x v="154"/>
    <x v="5"/>
    <x v="16"/>
    <x v="16"/>
    <x v="4"/>
    <x v="2"/>
    <x v="1"/>
    <x v="7"/>
    <x v="16"/>
    <x v="4"/>
    <x v="1"/>
    <x v="901"/>
  </r>
  <r>
    <x v="1312"/>
    <x v="155"/>
    <x v="5"/>
    <x v="16"/>
    <x v="16"/>
    <x v="4"/>
    <x v="2"/>
    <x v="1"/>
    <x v="7"/>
    <x v="16"/>
    <x v="5"/>
    <x v="2"/>
    <x v="901"/>
  </r>
  <r>
    <x v="1313"/>
    <x v="156"/>
    <x v="5"/>
    <x v="16"/>
    <x v="16"/>
    <x v="4"/>
    <x v="2"/>
    <x v="1"/>
    <x v="7"/>
    <x v="16"/>
    <x v="3"/>
    <x v="1"/>
    <x v="914"/>
  </r>
  <r>
    <x v="1314"/>
    <x v="157"/>
    <x v="5"/>
    <x v="16"/>
    <x v="16"/>
    <x v="4"/>
    <x v="2"/>
    <x v="1"/>
    <x v="7"/>
    <x v="16"/>
    <x v="3"/>
    <x v="2"/>
    <x v="915"/>
  </r>
  <r>
    <x v="1315"/>
    <x v="158"/>
    <x v="7"/>
    <x v="22"/>
    <x v="22"/>
    <x v="13"/>
    <x v="10"/>
    <x v="1"/>
    <x v="9"/>
    <x v="85"/>
    <x v="1"/>
    <x v="1"/>
    <x v="916"/>
  </r>
  <r>
    <x v="1316"/>
    <x v="159"/>
    <x v="7"/>
    <x v="22"/>
    <x v="22"/>
    <x v="13"/>
    <x v="10"/>
    <x v="1"/>
    <x v="9"/>
    <x v="85"/>
    <x v="1"/>
    <x v="2"/>
    <x v="917"/>
  </r>
  <r>
    <x v="1317"/>
    <x v="160"/>
    <x v="7"/>
    <x v="22"/>
    <x v="22"/>
    <x v="13"/>
    <x v="10"/>
    <x v="1"/>
    <x v="9"/>
    <x v="85"/>
    <x v="2"/>
    <x v="1"/>
    <x v="918"/>
  </r>
  <r>
    <x v="1318"/>
    <x v="161"/>
    <x v="7"/>
    <x v="22"/>
    <x v="22"/>
    <x v="13"/>
    <x v="10"/>
    <x v="1"/>
    <x v="9"/>
    <x v="85"/>
    <x v="2"/>
    <x v="2"/>
    <x v="919"/>
  </r>
  <r>
    <x v="1319"/>
    <x v="162"/>
    <x v="7"/>
    <x v="22"/>
    <x v="22"/>
    <x v="13"/>
    <x v="10"/>
    <x v="1"/>
    <x v="9"/>
    <x v="85"/>
    <x v="3"/>
    <x v="1"/>
    <x v="920"/>
  </r>
  <r>
    <x v="1320"/>
    <x v="163"/>
    <x v="7"/>
    <x v="22"/>
    <x v="22"/>
    <x v="13"/>
    <x v="10"/>
    <x v="1"/>
    <x v="9"/>
    <x v="85"/>
    <x v="3"/>
    <x v="2"/>
    <x v="921"/>
  </r>
  <r>
    <x v="1321"/>
    <x v="164"/>
    <x v="7"/>
    <x v="22"/>
    <x v="22"/>
    <x v="13"/>
    <x v="10"/>
    <x v="1"/>
    <x v="9"/>
    <x v="85"/>
    <x v="4"/>
    <x v="1"/>
    <x v="920"/>
  </r>
  <r>
    <x v="1322"/>
    <x v="165"/>
    <x v="7"/>
    <x v="22"/>
    <x v="22"/>
    <x v="13"/>
    <x v="10"/>
    <x v="1"/>
    <x v="9"/>
    <x v="85"/>
    <x v="4"/>
    <x v="2"/>
    <x v="922"/>
  </r>
  <r>
    <x v="1323"/>
    <x v="166"/>
    <x v="7"/>
    <x v="22"/>
    <x v="22"/>
    <x v="13"/>
    <x v="10"/>
    <x v="1"/>
    <x v="9"/>
    <x v="85"/>
    <x v="5"/>
    <x v="1"/>
    <x v="923"/>
  </r>
  <r>
    <x v="1324"/>
    <x v="167"/>
    <x v="7"/>
    <x v="22"/>
    <x v="22"/>
    <x v="13"/>
    <x v="10"/>
    <x v="1"/>
    <x v="9"/>
    <x v="85"/>
    <x v="5"/>
    <x v="2"/>
    <x v="924"/>
  </r>
  <r>
    <x v="1325"/>
    <x v="158"/>
    <x v="7"/>
    <x v="22"/>
    <x v="22"/>
    <x v="13"/>
    <x v="10"/>
    <x v="1"/>
    <x v="10"/>
    <x v="86"/>
    <x v="1"/>
    <x v="1"/>
    <x v="916"/>
  </r>
  <r>
    <x v="1326"/>
    <x v="159"/>
    <x v="7"/>
    <x v="22"/>
    <x v="22"/>
    <x v="13"/>
    <x v="10"/>
    <x v="1"/>
    <x v="10"/>
    <x v="86"/>
    <x v="1"/>
    <x v="2"/>
    <x v="917"/>
  </r>
  <r>
    <x v="1327"/>
    <x v="160"/>
    <x v="7"/>
    <x v="22"/>
    <x v="22"/>
    <x v="13"/>
    <x v="10"/>
    <x v="1"/>
    <x v="10"/>
    <x v="86"/>
    <x v="2"/>
    <x v="1"/>
    <x v="918"/>
  </r>
  <r>
    <x v="1328"/>
    <x v="161"/>
    <x v="7"/>
    <x v="22"/>
    <x v="22"/>
    <x v="13"/>
    <x v="10"/>
    <x v="1"/>
    <x v="10"/>
    <x v="86"/>
    <x v="2"/>
    <x v="2"/>
    <x v="919"/>
  </r>
  <r>
    <x v="1329"/>
    <x v="162"/>
    <x v="7"/>
    <x v="22"/>
    <x v="22"/>
    <x v="13"/>
    <x v="10"/>
    <x v="1"/>
    <x v="10"/>
    <x v="86"/>
    <x v="3"/>
    <x v="1"/>
    <x v="920"/>
  </r>
  <r>
    <x v="1330"/>
    <x v="163"/>
    <x v="7"/>
    <x v="22"/>
    <x v="22"/>
    <x v="13"/>
    <x v="10"/>
    <x v="1"/>
    <x v="10"/>
    <x v="86"/>
    <x v="3"/>
    <x v="2"/>
    <x v="921"/>
  </r>
  <r>
    <x v="1331"/>
    <x v="164"/>
    <x v="7"/>
    <x v="22"/>
    <x v="22"/>
    <x v="13"/>
    <x v="10"/>
    <x v="1"/>
    <x v="10"/>
    <x v="86"/>
    <x v="4"/>
    <x v="1"/>
    <x v="920"/>
  </r>
  <r>
    <x v="1332"/>
    <x v="165"/>
    <x v="7"/>
    <x v="22"/>
    <x v="22"/>
    <x v="13"/>
    <x v="10"/>
    <x v="1"/>
    <x v="10"/>
    <x v="86"/>
    <x v="4"/>
    <x v="2"/>
    <x v="922"/>
  </r>
  <r>
    <x v="1333"/>
    <x v="166"/>
    <x v="7"/>
    <x v="22"/>
    <x v="22"/>
    <x v="13"/>
    <x v="10"/>
    <x v="1"/>
    <x v="10"/>
    <x v="86"/>
    <x v="5"/>
    <x v="1"/>
    <x v="923"/>
  </r>
  <r>
    <x v="1334"/>
    <x v="167"/>
    <x v="7"/>
    <x v="22"/>
    <x v="22"/>
    <x v="13"/>
    <x v="10"/>
    <x v="1"/>
    <x v="10"/>
    <x v="86"/>
    <x v="5"/>
    <x v="2"/>
    <x v="924"/>
  </r>
  <r>
    <x v="1335"/>
    <x v="158"/>
    <x v="7"/>
    <x v="22"/>
    <x v="22"/>
    <x v="13"/>
    <x v="10"/>
    <x v="1"/>
    <x v="11"/>
    <x v="87"/>
    <x v="1"/>
    <x v="1"/>
    <x v="916"/>
  </r>
  <r>
    <x v="1336"/>
    <x v="159"/>
    <x v="7"/>
    <x v="22"/>
    <x v="22"/>
    <x v="13"/>
    <x v="10"/>
    <x v="1"/>
    <x v="11"/>
    <x v="87"/>
    <x v="1"/>
    <x v="2"/>
    <x v="917"/>
  </r>
  <r>
    <x v="1337"/>
    <x v="160"/>
    <x v="7"/>
    <x v="22"/>
    <x v="22"/>
    <x v="13"/>
    <x v="10"/>
    <x v="1"/>
    <x v="11"/>
    <x v="87"/>
    <x v="2"/>
    <x v="1"/>
    <x v="918"/>
  </r>
  <r>
    <x v="1338"/>
    <x v="161"/>
    <x v="7"/>
    <x v="22"/>
    <x v="22"/>
    <x v="13"/>
    <x v="10"/>
    <x v="1"/>
    <x v="11"/>
    <x v="87"/>
    <x v="2"/>
    <x v="2"/>
    <x v="919"/>
  </r>
  <r>
    <x v="1339"/>
    <x v="162"/>
    <x v="7"/>
    <x v="22"/>
    <x v="22"/>
    <x v="13"/>
    <x v="10"/>
    <x v="1"/>
    <x v="11"/>
    <x v="87"/>
    <x v="3"/>
    <x v="1"/>
    <x v="920"/>
  </r>
  <r>
    <x v="1340"/>
    <x v="163"/>
    <x v="7"/>
    <x v="22"/>
    <x v="22"/>
    <x v="13"/>
    <x v="10"/>
    <x v="1"/>
    <x v="11"/>
    <x v="87"/>
    <x v="3"/>
    <x v="2"/>
    <x v="921"/>
  </r>
  <r>
    <x v="1341"/>
    <x v="164"/>
    <x v="7"/>
    <x v="22"/>
    <x v="22"/>
    <x v="13"/>
    <x v="10"/>
    <x v="1"/>
    <x v="11"/>
    <x v="87"/>
    <x v="4"/>
    <x v="1"/>
    <x v="920"/>
  </r>
  <r>
    <x v="1342"/>
    <x v="165"/>
    <x v="7"/>
    <x v="22"/>
    <x v="22"/>
    <x v="13"/>
    <x v="10"/>
    <x v="1"/>
    <x v="11"/>
    <x v="87"/>
    <x v="4"/>
    <x v="2"/>
    <x v="922"/>
  </r>
  <r>
    <x v="1343"/>
    <x v="166"/>
    <x v="7"/>
    <x v="22"/>
    <x v="22"/>
    <x v="13"/>
    <x v="10"/>
    <x v="1"/>
    <x v="11"/>
    <x v="87"/>
    <x v="5"/>
    <x v="1"/>
    <x v="923"/>
  </r>
  <r>
    <x v="1344"/>
    <x v="167"/>
    <x v="7"/>
    <x v="22"/>
    <x v="22"/>
    <x v="13"/>
    <x v="10"/>
    <x v="1"/>
    <x v="11"/>
    <x v="87"/>
    <x v="5"/>
    <x v="2"/>
    <x v="924"/>
  </r>
  <r>
    <x v="1345"/>
    <x v="158"/>
    <x v="7"/>
    <x v="22"/>
    <x v="22"/>
    <x v="13"/>
    <x v="10"/>
    <x v="1"/>
    <x v="12"/>
    <x v="88"/>
    <x v="1"/>
    <x v="1"/>
    <x v="916"/>
  </r>
  <r>
    <x v="1346"/>
    <x v="159"/>
    <x v="7"/>
    <x v="22"/>
    <x v="22"/>
    <x v="13"/>
    <x v="10"/>
    <x v="1"/>
    <x v="12"/>
    <x v="88"/>
    <x v="1"/>
    <x v="2"/>
    <x v="917"/>
  </r>
  <r>
    <x v="1347"/>
    <x v="160"/>
    <x v="7"/>
    <x v="22"/>
    <x v="22"/>
    <x v="13"/>
    <x v="10"/>
    <x v="1"/>
    <x v="12"/>
    <x v="88"/>
    <x v="2"/>
    <x v="1"/>
    <x v="918"/>
  </r>
  <r>
    <x v="1348"/>
    <x v="161"/>
    <x v="7"/>
    <x v="22"/>
    <x v="22"/>
    <x v="13"/>
    <x v="10"/>
    <x v="1"/>
    <x v="12"/>
    <x v="88"/>
    <x v="2"/>
    <x v="2"/>
    <x v="919"/>
  </r>
  <r>
    <x v="1349"/>
    <x v="162"/>
    <x v="7"/>
    <x v="22"/>
    <x v="22"/>
    <x v="13"/>
    <x v="10"/>
    <x v="1"/>
    <x v="12"/>
    <x v="88"/>
    <x v="3"/>
    <x v="1"/>
    <x v="920"/>
  </r>
  <r>
    <x v="1350"/>
    <x v="163"/>
    <x v="7"/>
    <x v="22"/>
    <x v="22"/>
    <x v="13"/>
    <x v="10"/>
    <x v="1"/>
    <x v="12"/>
    <x v="88"/>
    <x v="3"/>
    <x v="2"/>
    <x v="921"/>
  </r>
  <r>
    <x v="1351"/>
    <x v="164"/>
    <x v="7"/>
    <x v="22"/>
    <x v="22"/>
    <x v="13"/>
    <x v="10"/>
    <x v="1"/>
    <x v="12"/>
    <x v="88"/>
    <x v="4"/>
    <x v="1"/>
    <x v="920"/>
  </r>
  <r>
    <x v="1352"/>
    <x v="165"/>
    <x v="7"/>
    <x v="22"/>
    <x v="22"/>
    <x v="13"/>
    <x v="10"/>
    <x v="1"/>
    <x v="12"/>
    <x v="88"/>
    <x v="4"/>
    <x v="2"/>
    <x v="922"/>
  </r>
  <r>
    <x v="1353"/>
    <x v="166"/>
    <x v="7"/>
    <x v="22"/>
    <x v="22"/>
    <x v="13"/>
    <x v="10"/>
    <x v="1"/>
    <x v="12"/>
    <x v="88"/>
    <x v="5"/>
    <x v="1"/>
    <x v="923"/>
  </r>
  <r>
    <x v="1354"/>
    <x v="167"/>
    <x v="7"/>
    <x v="22"/>
    <x v="22"/>
    <x v="13"/>
    <x v="10"/>
    <x v="1"/>
    <x v="12"/>
    <x v="88"/>
    <x v="5"/>
    <x v="2"/>
    <x v="924"/>
  </r>
  <r>
    <x v="1355"/>
    <x v="158"/>
    <x v="7"/>
    <x v="22"/>
    <x v="22"/>
    <x v="13"/>
    <x v="10"/>
    <x v="1"/>
    <x v="8"/>
    <x v="89"/>
    <x v="1"/>
    <x v="1"/>
    <x v="925"/>
  </r>
  <r>
    <x v="1356"/>
    <x v="159"/>
    <x v="7"/>
    <x v="22"/>
    <x v="22"/>
    <x v="13"/>
    <x v="10"/>
    <x v="1"/>
    <x v="8"/>
    <x v="89"/>
    <x v="1"/>
    <x v="2"/>
    <x v="926"/>
  </r>
  <r>
    <x v="1357"/>
    <x v="160"/>
    <x v="7"/>
    <x v="22"/>
    <x v="22"/>
    <x v="13"/>
    <x v="10"/>
    <x v="1"/>
    <x v="8"/>
    <x v="89"/>
    <x v="2"/>
    <x v="1"/>
    <x v="927"/>
  </r>
  <r>
    <x v="1358"/>
    <x v="161"/>
    <x v="7"/>
    <x v="22"/>
    <x v="22"/>
    <x v="13"/>
    <x v="10"/>
    <x v="1"/>
    <x v="8"/>
    <x v="89"/>
    <x v="2"/>
    <x v="2"/>
    <x v="928"/>
  </r>
  <r>
    <x v="1359"/>
    <x v="162"/>
    <x v="7"/>
    <x v="22"/>
    <x v="22"/>
    <x v="13"/>
    <x v="10"/>
    <x v="1"/>
    <x v="8"/>
    <x v="89"/>
    <x v="3"/>
    <x v="1"/>
    <x v="929"/>
  </r>
  <r>
    <x v="1360"/>
    <x v="163"/>
    <x v="7"/>
    <x v="22"/>
    <x v="22"/>
    <x v="13"/>
    <x v="10"/>
    <x v="1"/>
    <x v="8"/>
    <x v="89"/>
    <x v="3"/>
    <x v="2"/>
    <x v="930"/>
  </r>
  <r>
    <x v="1361"/>
    <x v="164"/>
    <x v="7"/>
    <x v="22"/>
    <x v="22"/>
    <x v="13"/>
    <x v="10"/>
    <x v="1"/>
    <x v="8"/>
    <x v="89"/>
    <x v="4"/>
    <x v="1"/>
    <x v="929"/>
  </r>
  <r>
    <x v="1362"/>
    <x v="165"/>
    <x v="7"/>
    <x v="22"/>
    <x v="22"/>
    <x v="13"/>
    <x v="10"/>
    <x v="1"/>
    <x v="8"/>
    <x v="89"/>
    <x v="4"/>
    <x v="2"/>
    <x v="931"/>
  </r>
  <r>
    <x v="1363"/>
    <x v="166"/>
    <x v="7"/>
    <x v="22"/>
    <x v="22"/>
    <x v="13"/>
    <x v="10"/>
    <x v="1"/>
    <x v="8"/>
    <x v="89"/>
    <x v="5"/>
    <x v="1"/>
    <x v="932"/>
  </r>
  <r>
    <x v="1364"/>
    <x v="167"/>
    <x v="7"/>
    <x v="22"/>
    <x v="22"/>
    <x v="13"/>
    <x v="10"/>
    <x v="1"/>
    <x v="8"/>
    <x v="89"/>
    <x v="5"/>
    <x v="2"/>
    <x v="933"/>
  </r>
  <r>
    <x v="1365"/>
    <x v="158"/>
    <x v="7"/>
    <x v="22"/>
    <x v="22"/>
    <x v="13"/>
    <x v="10"/>
    <x v="1"/>
    <x v="0"/>
    <x v="90"/>
    <x v="1"/>
    <x v="1"/>
    <x v="934"/>
  </r>
  <r>
    <x v="1366"/>
    <x v="159"/>
    <x v="7"/>
    <x v="22"/>
    <x v="22"/>
    <x v="13"/>
    <x v="10"/>
    <x v="1"/>
    <x v="0"/>
    <x v="90"/>
    <x v="1"/>
    <x v="2"/>
    <x v="935"/>
  </r>
  <r>
    <x v="1367"/>
    <x v="160"/>
    <x v="7"/>
    <x v="22"/>
    <x v="22"/>
    <x v="13"/>
    <x v="10"/>
    <x v="1"/>
    <x v="0"/>
    <x v="90"/>
    <x v="2"/>
    <x v="1"/>
    <x v="936"/>
  </r>
  <r>
    <x v="1368"/>
    <x v="161"/>
    <x v="7"/>
    <x v="22"/>
    <x v="22"/>
    <x v="13"/>
    <x v="10"/>
    <x v="1"/>
    <x v="0"/>
    <x v="90"/>
    <x v="2"/>
    <x v="2"/>
    <x v="937"/>
  </r>
  <r>
    <x v="1369"/>
    <x v="162"/>
    <x v="7"/>
    <x v="22"/>
    <x v="22"/>
    <x v="13"/>
    <x v="10"/>
    <x v="1"/>
    <x v="0"/>
    <x v="90"/>
    <x v="3"/>
    <x v="1"/>
    <x v="938"/>
  </r>
  <r>
    <x v="1370"/>
    <x v="163"/>
    <x v="7"/>
    <x v="22"/>
    <x v="22"/>
    <x v="13"/>
    <x v="10"/>
    <x v="1"/>
    <x v="0"/>
    <x v="90"/>
    <x v="3"/>
    <x v="2"/>
    <x v="927"/>
  </r>
  <r>
    <x v="1371"/>
    <x v="164"/>
    <x v="7"/>
    <x v="22"/>
    <x v="22"/>
    <x v="13"/>
    <x v="10"/>
    <x v="1"/>
    <x v="0"/>
    <x v="90"/>
    <x v="4"/>
    <x v="1"/>
    <x v="938"/>
  </r>
  <r>
    <x v="1372"/>
    <x v="165"/>
    <x v="7"/>
    <x v="22"/>
    <x v="22"/>
    <x v="13"/>
    <x v="10"/>
    <x v="1"/>
    <x v="0"/>
    <x v="90"/>
    <x v="4"/>
    <x v="2"/>
    <x v="939"/>
  </r>
  <r>
    <x v="1373"/>
    <x v="166"/>
    <x v="7"/>
    <x v="22"/>
    <x v="22"/>
    <x v="13"/>
    <x v="10"/>
    <x v="1"/>
    <x v="0"/>
    <x v="90"/>
    <x v="5"/>
    <x v="1"/>
    <x v="940"/>
  </r>
  <r>
    <x v="1374"/>
    <x v="167"/>
    <x v="7"/>
    <x v="22"/>
    <x v="22"/>
    <x v="13"/>
    <x v="10"/>
    <x v="1"/>
    <x v="0"/>
    <x v="90"/>
    <x v="5"/>
    <x v="2"/>
    <x v="941"/>
  </r>
  <r>
    <x v="1375"/>
    <x v="158"/>
    <x v="7"/>
    <x v="22"/>
    <x v="22"/>
    <x v="13"/>
    <x v="10"/>
    <x v="1"/>
    <x v="1"/>
    <x v="91"/>
    <x v="1"/>
    <x v="1"/>
    <x v="942"/>
  </r>
  <r>
    <x v="1376"/>
    <x v="159"/>
    <x v="7"/>
    <x v="22"/>
    <x v="22"/>
    <x v="13"/>
    <x v="10"/>
    <x v="1"/>
    <x v="1"/>
    <x v="91"/>
    <x v="1"/>
    <x v="2"/>
    <x v="943"/>
  </r>
  <r>
    <x v="1377"/>
    <x v="160"/>
    <x v="7"/>
    <x v="22"/>
    <x v="22"/>
    <x v="13"/>
    <x v="10"/>
    <x v="1"/>
    <x v="1"/>
    <x v="91"/>
    <x v="2"/>
    <x v="1"/>
    <x v="944"/>
  </r>
  <r>
    <x v="1378"/>
    <x v="161"/>
    <x v="7"/>
    <x v="22"/>
    <x v="22"/>
    <x v="13"/>
    <x v="10"/>
    <x v="1"/>
    <x v="1"/>
    <x v="91"/>
    <x v="2"/>
    <x v="2"/>
    <x v="945"/>
  </r>
  <r>
    <x v="1379"/>
    <x v="162"/>
    <x v="7"/>
    <x v="22"/>
    <x v="22"/>
    <x v="13"/>
    <x v="10"/>
    <x v="1"/>
    <x v="1"/>
    <x v="91"/>
    <x v="3"/>
    <x v="1"/>
    <x v="946"/>
  </r>
  <r>
    <x v="1380"/>
    <x v="163"/>
    <x v="7"/>
    <x v="22"/>
    <x v="22"/>
    <x v="13"/>
    <x v="10"/>
    <x v="1"/>
    <x v="1"/>
    <x v="91"/>
    <x v="3"/>
    <x v="2"/>
    <x v="947"/>
  </r>
  <r>
    <x v="1381"/>
    <x v="164"/>
    <x v="7"/>
    <x v="22"/>
    <x v="22"/>
    <x v="13"/>
    <x v="10"/>
    <x v="1"/>
    <x v="1"/>
    <x v="91"/>
    <x v="4"/>
    <x v="1"/>
    <x v="946"/>
  </r>
  <r>
    <x v="1382"/>
    <x v="165"/>
    <x v="7"/>
    <x v="22"/>
    <x v="22"/>
    <x v="13"/>
    <x v="10"/>
    <x v="1"/>
    <x v="1"/>
    <x v="91"/>
    <x v="4"/>
    <x v="2"/>
    <x v="948"/>
  </r>
  <r>
    <x v="1383"/>
    <x v="166"/>
    <x v="7"/>
    <x v="22"/>
    <x v="22"/>
    <x v="13"/>
    <x v="10"/>
    <x v="1"/>
    <x v="1"/>
    <x v="91"/>
    <x v="5"/>
    <x v="1"/>
    <x v="949"/>
  </r>
  <r>
    <x v="1384"/>
    <x v="167"/>
    <x v="7"/>
    <x v="22"/>
    <x v="22"/>
    <x v="13"/>
    <x v="10"/>
    <x v="1"/>
    <x v="1"/>
    <x v="91"/>
    <x v="5"/>
    <x v="2"/>
    <x v="950"/>
  </r>
  <r>
    <x v="1385"/>
    <x v="158"/>
    <x v="7"/>
    <x v="22"/>
    <x v="22"/>
    <x v="13"/>
    <x v="10"/>
    <x v="1"/>
    <x v="2"/>
    <x v="92"/>
    <x v="1"/>
    <x v="1"/>
    <x v="951"/>
  </r>
  <r>
    <x v="1386"/>
    <x v="159"/>
    <x v="7"/>
    <x v="22"/>
    <x v="22"/>
    <x v="13"/>
    <x v="10"/>
    <x v="1"/>
    <x v="2"/>
    <x v="92"/>
    <x v="1"/>
    <x v="2"/>
    <x v="952"/>
  </r>
  <r>
    <x v="1387"/>
    <x v="160"/>
    <x v="7"/>
    <x v="22"/>
    <x v="22"/>
    <x v="13"/>
    <x v="10"/>
    <x v="1"/>
    <x v="2"/>
    <x v="92"/>
    <x v="2"/>
    <x v="1"/>
    <x v="953"/>
  </r>
  <r>
    <x v="1388"/>
    <x v="161"/>
    <x v="7"/>
    <x v="22"/>
    <x v="22"/>
    <x v="13"/>
    <x v="10"/>
    <x v="1"/>
    <x v="2"/>
    <x v="92"/>
    <x v="2"/>
    <x v="2"/>
    <x v="954"/>
  </r>
  <r>
    <x v="1389"/>
    <x v="162"/>
    <x v="7"/>
    <x v="22"/>
    <x v="22"/>
    <x v="13"/>
    <x v="10"/>
    <x v="1"/>
    <x v="2"/>
    <x v="92"/>
    <x v="3"/>
    <x v="1"/>
    <x v="955"/>
  </r>
  <r>
    <x v="1390"/>
    <x v="163"/>
    <x v="7"/>
    <x v="22"/>
    <x v="22"/>
    <x v="13"/>
    <x v="10"/>
    <x v="1"/>
    <x v="2"/>
    <x v="92"/>
    <x v="3"/>
    <x v="2"/>
    <x v="956"/>
  </r>
  <r>
    <x v="1391"/>
    <x v="164"/>
    <x v="7"/>
    <x v="22"/>
    <x v="22"/>
    <x v="13"/>
    <x v="10"/>
    <x v="1"/>
    <x v="2"/>
    <x v="92"/>
    <x v="4"/>
    <x v="1"/>
    <x v="955"/>
  </r>
  <r>
    <x v="1392"/>
    <x v="165"/>
    <x v="7"/>
    <x v="22"/>
    <x v="22"/>
    <x v="13"/>
    <x v="10"/>
    <x v="1"/>
    <x v="2"/>
    <x v="92"/>
    <x v="4"/>
    <x v="2"/>
    <x v="957"/>
  </r>
  <r>
    <x v="1393"/>
    <x v="166"/>
    <x v="7"/>
    <x v="22"/>
    <x v="22"/>
    <x v="13"/>
    <x v="10"/>
    <x v="1"/>
    <x v="2"/>
    <x v="92"/>
    <x v="5"/>
    <x v="1"/>
    <x v="958"/>
  </r>
  <r>
    <x v="1394"/>
    <x v="167"/>
    <x v="7"/>
    <x v="22"/>
    <x v="22"/>
    <x v="13"/>
    <x v="10"/>
    <x v="1"/>
    <x v="2"/>
    <x v="92"/>
    <x v="5"/>
    <x v="2"/>
    <x v="959"/>
  </r>
  <r>
    <x v="1395"/>
    <x v="158"/>
    <x v="7"/>
    <x v="22"/>
    <x v="22"/>
    <x v="13"/>
    <x v="10"/>
    <x v="1"/>
    <x v="3"/>
    <x v="93"/>
    <x v="1"/>
    <x v="1"/>
    <x v="951"/>
  </r>
  <r>
    <x v="1396"/>
    <x v="159"/>
    <x v="7"/>
    <x v="22"/>
    <x v="22"/>
    <x v="13"/>
    <x v="10"/>
    <x v="1"/>
    <x v="3"/>
    <x v="93"/>
    <x v="1"/>
    <x v="2"/>
    <x v="952"/>
  </r>
  <r>
    <x v="1397"/>
    <x v="160"/>
    <x v="7"/>
    <x v="22"/>
    <x v="22"/>
    <x v="13"/>
    <x v="10"/>
    <x v="1"/>
    <x v="3"/>
    <x v="93"/>
    <x v="2"/>
    <x v="1"/>
    <x v="953"/>
  </r>
  <r>
    <x v="1398"/>
    <x v="161"/>
    <x v="7"/>
    <x v="22"/>
    <x v="22"/>
    <x v="13"/>
    <x v="10"/>
    <x v="1"/>
    <x v="3"/>
    <x v="93"/>
    <x v="2"/>
    <x v="2"/>
    <x v="954"/>
  </r>
  <r>
    <x v="1399"/>
    <x v="162"/>
    <x v="7"/>
    <x v="22"/>
    <x v="22"/>
    <x v="13"/>
    <x v="10"/>
    <x v="1"/>
    <x v="3"/>
    <x v="93"/>
    <x v="3"/>
    <x v="1"/>
    <x v="955"/>
  </r>
  <r>
    <x v="1400"/>
    <x v="163"/>
    <x v="7"/>
    <x v="22"/>
    <x v="22"/>
    <x v="13"/>
    <x v="10"/>
    <x v="1"/>
    <x v="3"/>
    <x v="93"/>
    <x v="3"/>
    <x v="2"/>
    <x v="956"/>
  </r>
  <r>
    <x v="1401"/>
    <x v="164"/>
    <x v="7"/>
    <x v="22"/>
    <x v="22"/>
    <x v="13"/>
    <x v="10"/>
    <x v="1"/>
    <x v="3"/>
    <x v="93"/>
    <x v="4"/>
    <x v="1"/>
    <x v="955"/>
  </r>
  <r>
    <x v="1402"/>
    <x v="165"/>
    <x v="7"/>
    <x v="22"/>
    <x v="22"/>
    <x v="13"/>
    <x v="10"/>
    <x v="1"/>
    <x v="3"/>
    <x v="93"/>
    <x v="4"/>
    <x v="2"/>
    <x v="957"/>
  </r>
  <r>
    <x v="1403"/>
    <x v="166"/>
    <x v="7"/>
    <x v="22"/>
    <x v="22"/>
    <x v="13"/>
    <x v="10"/>
    <x v="1"/>
    <x v="3"/>
    <x v="93"/>
    <x v="5"/>
    <x v="1"/>
    <x v="958"/>
  </r>
  <r>
    <x v="1404"/>
    <x v="167"/>
    <x v="7"/>
    <x v="22"/>
    <x v="22"/>
    <x v="13"/>
    <x v="10"/>
    <x v="1"/>
    <x v="3"/>
    <x v="93"/>
    <x v="5"/>
    <x v="2"/>
    <x v="959"/>
  </r>
  <r>
    <x v="1405"/>
    <x v="158"/>
    <x v="7"/>
    <x v="22"/>
    <x v="22"/>
    <x v="13"/>
    <x v="10"/>
    <x v="1"/>
    <x v="4"/>
    <x v="94"/>
    <x v="1"/>
    <x v="1"/>
    <x v="951"/>
  </r>
  <r>
    <x v="1406"/>
    <x v="159"/>
    <x v="7"/>
    <x v="22"/>
    <x v="22"/>
    <x v="13"/>
    <x v="10"/>
    <x v="1"/>
    <x v="4"/>
    <x v="94"/>
    <x v="1"/>
    <x v="2"/>
    <x v="952"/>
  </r>
  <r>
    <x v="1407"/>
    <x v="160"/>
    <x v="7"/>
    <x v="22"/>
    <x v="22"/>
    <x v="13"/>
    <x v="10"/>
    <x v="1"/>
    <x v="4"/>
    <x v="94"/>
    <x v="2"/>
    <x v="1"/>
    <x v="953"/>
  </r>
  <r>
    <x v="1408"/>
    <x v="161"/>
    <x v="7"/>
    <x v="22"/>
    <x v="22"/>
    <x v="13"/>
    <x v="10"/>
    <x v="1"/>
    <x v="4"/>
    <x v="94"/>
    <x v="2"/>
    <x v="2"/>
    <x v="954"/>
  </r>
  <r>
    <x v="1409"/>
    <x v="162"/>
    <x v="7"/>
    <x v="22"/>
    <x v="22"/>
    <x v="13"/>
    <x v="10"/>
    <x v="1"/>
    <x v="4"/>
    <x v="94"/>
    <x v="3"/>
    <x v="1"/>
    <x v="955"/>
  </r>
  <r>
    <x v="1410"/>
    <x v="163"/>
    <x v="7"/>
    <x v="22"/>
    <x v="22"/>
    <x v="13"/>
    <x v="10"/>
    <x v="1"/>
    <x v="4"/>
    <x v="94"/>
    <x v="3"/>
    <x v="2"/>
    <x v="956"/>
  </r>
  <r>
    <x v="1411"/>
    <x v="164"/>
    <x v="7"/>
    <x v="22"/>
    <x v="22"/>
    <x v="13"/>
    <x v="10"/>
    <x v="1"/>
    <x v="4"/>
    <x v="94"/>
    <x v="4"/>
    <x v="1"/>
    <x v="955"/>
  </r>
  <r>
    <x v="1412"/>
    <x v="165"/>
    <x v="7"/>
    <x v="22"/>
    <x v="22"/>
    <x v="13"/>
    <x v="10"/>
    <x v="1"/>
    <x v="4"/>
    <x v="94"/>
    <x v="4"/>
    <x v="2"/>
    <x v="957"/>
  </r>
  <r>
    <x v="1413"/>
    <x v="166"/>
    <x v="7"/>
    <x v="22"/>
    <x v="22"/>
    <x v="13"/>
    <x v="10"/>
    <x v="1"/>
    <x v="4"/>
    <x v="94"/>
    <x v="5"/>
    <x v="1"/>
    <x v="958"/>
  </r>
  <r>
    <x v="1414"/>
    <x v="167"/>
    <x v="7"/>
    <x v="22"/>
    <x v="22"/>
    <x v="13"/>
    <x v="10"/>
    <x v="1"/>
    <x v="4"/>
    <x v="94"/>
    <x v="5"/>
    <x v="2"/>
    <x v="959"/>
  </r>
  <r>
    <x v="1415"/>
    <x v="158"/>
    <x v="7"/>
    <x v="22"/>
    <x v="22"/>
    <x v="13"/>
    <x v="10"/>
    <x v="1"/>
    <x v="5"/>
    <x v="95"/>
    <x v="1"/>
    <x v="1"/>
    <x v="951"/>
  </r>
  <r>
    <x v="1416"/>
    <x v="159"/>
    <x v="7"/>
    <x v="22"/>
    <x v="22"/>
    <x v="13"/>
    <x v="10"/>
    <x v="1"/>
    <x v="5"/>
    <x v="95"/>
    <x v="1"/>
    <x v="2"/>
    <x v="952"/>
  </r>
  <r>
    <x v="1417"/>
    <x v="160"/>
    <x v="7"/>
    <x v="22"/>
    <x v="22"/>
    <x v="13"/>
    <x v="10"/>
    <x v="1"/>
    <x v="5"/>
    <x v="95"/>
    <x v="2"/>
    <x v="1"/>
    <x v="953"/>
  </r>
  <r>
    <x v="1418"/>
    <x v="161"/>
    <x v="7"/>
    <x v="22"/>
    <x v="22"/>
    <x v="13"/>
    <x v="10"/>
    <x v="1"/>
    <x v="5"/>
    <x v="95"/>
    <x v="2"/>
    <x v="2"/>
    <x v="954"/>
  </r>
  <r>
    <x v="1419"/>
    <x v="162"/>
    <x v="7"/>
    <x v="22"/>
    <x v="22"/>
    <x v="13"/>
    <x v="10"/>
    <x v="1"/>
    <x v="5"/>
    <x v="95"/>
    <x v="3"/>
    <x v="1"/>
    <x v="955"/>
  </r>
  <r>
    <x v="1420"/>
    <x v="163"/>
    <x v="7"/>
    <x v="22"/>
    <x v="22"/>
    <x v="13"/>
    <x v="10"/>
    <x v="1"/>
    <x v="5"/>
    <x v="95"/>
    <x v="3"/>
    <x v="2"/>
    <x v="956"/>
  </r>
  <r>
    <x v="1421"/>
    <x v="164"/>
    <x v="7"/>
    <x v="22"/>
    <x v="22"/>
    <x v="13"/>
    <x v="10"/>
    <x v="1"/>
    <x v="5"/>
    <x v="95"/>
    <x v="4"/>
    <x v="1"/>
    <x v="955"/>
  </r>
  <r>
    <x v="1422"/>
    <x v="165"/>
    <x v="7"/>
    <x v="22"/>
    <x v="22"/>
    <x v="13"/>
    <x v="10"/>
    <x v="1"/>
    <x v="5"/>
    <x v="95"/>
    <x v="4"/>
    <x v="2"/>
    <x v="957"/>
  </r>
  <r>
    <x v="1423"/>
    <x v="166"/>
    <x v="7"/>
    <x v="22"/>
    <x v="22"/>
    <x v="13"/>
    <x v="10"/>
    <x v="1"/>
    <x v="5"/>
    <x v="95"/>
    <x v="5"/>
    <x v="1"/>
    <x v="958"/>
  </r>
  <r>
    <x v="1424"/>
    <x v="167"/>
    <x v="7"/>
    <x v="22"/>
    <x v="22"/>
    <x v="13"/>
    <x v="10"/>
    <x v="1"/>
    <x v="5"/>
    <x v="95"/>
    <x v="5"/>
    <x v="2"/>
    <x v="959"/>
  </r>
  <r>
    <x v="1425"/>
    <x v="158"/>
    <x v="7"/>
    <x v="22"/>
    <x v="22"/>
    <x v="13"/>
    <x v="10"/>
    <x v="1"/>
    <x v="6"/>
    <x v="96"/>
    <x v="1"/>
    <x v="1"/>
    <x v="951"/>
  </r>
  <r>
    <x v="1426"/>
    <x v="159"/>
    <x v="7"/>
    <x v="22"/>
    <x v="22"/>
    <x v="13"/>
    <x v="10"/>
    <x v="1"/>
    <x v="6"/>
    <x v="96"/>
    <x v="1"/>
    <x v="2"/>
    <x v="952"/>
  </r>
  <r>
    <x v="1427"/>
    <x v="160"/>
    <x v="7"/>
    <x v="22"/>
    <x v="22"/>
    <x v="13"/>
    <x v="10"/>
    <x v="1"/>
    <x v="6"/>
    <x v="96"/>
    <x v="2"/>
    <x v="1"/>
    <x v="953"/>
  </r>
  <r>
    <x v="1428"/>
    <x v="161"/>
    <x v="7"/>
    <x v="22"/>
    <x v="22"/>
    <x v="13"/>
    <x v="10"/>
    <x v="1"/>
    <x v="6"/>
    <x v="96"/>
    <x v="2"/>
    <x v="2"/>
    <x v="954"/>
  </r>
  <r>
    <x v="1429"/>
    <x v="162"/>
    <x v="7"/>
    <x v="22"/>
    <x v="22"/>
    <x v="13"/>
    <x v="10"/>
    <x v="1"/>
    <x v="6"/>
    <x v="96"/>
    <x v="3"/>
    <x v="1"/>
    <x v="955"/>
  </r>
  <r>
    <x v="1430"/>
    <x v="163"/>
    <x v="7"/>
    <x v="22"/>
    <x v="22"/>
    <x v="13"/>
    <x v="10"/>
    <x v="1"/>
    <x v="6"/>
    <x v="96"/>
    <x v="3"/>
    <x v="2"/>
    <x v="956"/>
  </r>
  <r>
    <x v="1431"/>
    <x v="164"/>
    <x v="7"/>
    <x v="22"/>
    <x v="22"/>
    <x v="13"/>
    <x v="10"/>
    <x v="1"/>
    <x v="6"/>
    <x v="96"/>
    <x v="4"/>
    <x v="1"/>
    <x v="955"/>
  </r>
  <r>
    <x v="1432"/>
    <x v="165"/>
    <x v="7"/>
    <x v="22"/>
    <x v="22"/>
    <x v="13"/>
    <x v="10"/>
    <x v="1"/>
    <x v="6"/>
    <x v="96"/>
    <x v="4"/>
    <x v="2"/>
    <x v="957"/>
  </r>
  <r>
    <x v="1433"/>
    <x v="166"/>
    <x v="7"/>
    <x v="22"/>
    <x v="22"/>
    <x v="13"/>
    <x v="10"/>
    <x v="1"/>
    <x v="6"/>
    <x v="96"/>
    <x v="5"/>
    <x v="1"/>
    <x v="958"/>
  </r>
  <r>
    <x v="1434"/>
    <x v="167"/>
    <x v="7"/>
    <x v="22"/>
    <x v="22"/>
    <x v="13"/>
    <x v="10"/>
    <x v="1"/>
    <x v="6"/>
    <x v="96"/>
    <x v="5"/>
    <x v="2"/>
    <x v="959"/>
  </r>
  <r>
    <x v="1435"/>
    <x v="158"/>
    <x v="7"/>
    <x v="22"/>
    <x v="22"/>
    <x v="13"/>
    <x v="10"/>
    <x v="1"/>
    <x v="7"/>
    <x v="97"/>
    <x v="1"/>
    <x v="1"/>
    <x v="951"/>
  </r>
  <r>
    <x v="1436"/>
    <x v="159"/>
    <x v="7"/>
    <x v="22"/>
    <x v="22"/>
    <x v="13"/>
    <x v="10"/>
    <x v="1"/>
    <x v="7"/>
    <x v="97"/>
    <x v="1"/>
    <x v="2"/>
    <x v="952"/>
  </r>
  <r>
    <x v="1437"/>
    <x v="160"/>
    <x v="7"/>
    <x v="22"/>
    <x v="22"/>
    <x v="13"/>
    <x v="10"/>
    <x v="1"/>
    <x v="7"/>
    <x v="97"/>
    <x v="2"/>
    <x v="1"/>
    <x v="953"/>
  </r>
  <r>
    <x v="1438"/>
    <x v="161"/>
    <x v="7"/>
    <x v="22"/>
    <x v="22"/>
    <x v="13"/>
    <x v="10"/>
    <x v="1"/>
    <x v="7"/>
    <x v="97"/>
    <x v="2"/>
    <x v="2"/>
    <x v="954"/>
  </r>
  <r>
    <x v="1439"/>
    <x v="162"/>
    <x v="7"/>
    <x v="22"/>
    <x v="22"/>
    <x v="13"/>
    <x v="10"/>
    <x v="1"/>
    <x v="7"/>
    <x v="97"/>
    <x v="3"/>
    <x v="1"/>
    <x v="955"/>
  </r>
  <r>
    <x v="1440"/>
    <x v="163"/>
    <x v="7"/>
    <x v="22"/>
    <x v="22"/>
    <x v="13"/>
    <x v="10"/>
    <x v="1"/>
    <x v="7"/>
    <x v="97"/>
    <x v="3"/>
    <x v="2"/>
    <x v="956"/>
  </r>
  <r>
    <x v="1441"/>
    <x v="164"/>
    <x v="7"/>
    <x v="22"/>
    <x v="22"/>
    <x v="13"/>
    <x v="10"/>
    <x v="1"/>
    <x v="7"/>
    <x v="97"/>
    <x v="4"/>
    <x v="1"/>
    <x v="955"/>
  </r>
  <r>
    <x v="1442"/>
    <x v="165"/>
    <x v="7"/>
    <x v="22"/>
    <x v="22"/>
    <x v="13"/>
    <x v="10"/>
    <x v="1"/>
    <x v="7"/>
    <x v="97"/>
    <x v="4"/>
    <x v="2"/>
    <x v="957"/>
  </r>
  <r>
    <x v="1443"/>
    <x v="166"/>
    <x v="7"/>
    <x v="22"/>
    <x v="22"/>
    <x v="13"/>
    <x v="10"/>
    <x v="1"/>
    <x v="7"/>
    <x v="97"/>
    <x v="5"/>
    <x v="1"/>
    <x v="958"/>
  </r>
  <r>
    <x v="1444"/>
    <x v="167"/>
    <x v="7"/>
    <x v="22"/>
    <x v="22"/>
    <x v="13"/>
    <x v="10"/>
    <x v="1"/>
    <x v="7"/>
    <x v="97"/>
    <x v="5"/>
    <x v="2"/>
    <x v="959"/>
  </r>
  <r>
    <x v="1445"/>
    <x v="168"/>
    <x v="8"/>
    <x v="23"/>
    <x v="23"/>
    <x v="1"/>
    <x v="11"/>
    <x v="2"/>
    <x v="13"/>
    <x v="98"/>
    <x v="7"/>
    <x v="3"/>
    <x v="0"/>
  </r>
</pivotCacheRecords>
</file>

<file path=xl/pivotCache/pivotCacheRecords5.xml><?xml version="1.0" encoding="utf-8"?>
<pivotCacheRecords xmlns="http://schemas.openxmlformats.org/spreadsheetml/2006/main" xmlns:r="http://schemas.openxmlformats.org/officeDocument/2006/relationships" count="145">
  <r>
    <x v="0"/>
    <x v="0"/>
    <x v="0"/>
    <x v="0"/>
    <x v="0"/>
    <x v="0"/>
    <x v="0"/>
    <x v="0"/>
    <x v="0"/>
    <x v="0"/>
    <x v="0"/>
    <x v="0"/>
    <x v="0"/>
  </r>
  <r>
    <x v="1"/>
    <x v="1"/>
    <x v="0"/>
    <x v="0"/>
    <x v="0"/>
    <x v="0"/>
    <x v="0"/>
    <x v="0"/>
    <x v="0"/>
    <x v="0"/>
    <x v="1"/>
    <x v="0"/>
    <x v="1"/>
  </r>
  <r>
    <x v="2"/>
    <x v="2"/>
    <x v="0"/>
    <x v="0"/>
    <x v="0"/>
    <x v="0"/>
    <x v="0"/>
    <x v="0"/>
    <x v="0"/>
    <x v="0"/>
    <x v="2"/>
    <x v="0"/>
    <x v="2"/>
  </r>
  <r>
    <x v="3"/>
    <x v="3"/>
    <x v="0"/>
    <x v="0"/>
    <x v="0"/>
    <x v="0"/>
    <x v="0"/>
    <x v="0"/>
    <x v="0"/>
    <x v="0"/>
    <x v="0"/>
    <x v="1"/>
    <x v="3"/>
  </r>
  <r>
    <x v="4"/>
    <x v="4"/>
    <x v="0"/>
    <x v="0"/>
    <x v="0"/>
    <x v="0"/>
    <x v="0"/>
    <x v="0"/>
    <x v="0"/>
    <x v="0"/>
    <x v="1"/>
    <x v="1"/>
    <x v="0"/>
  </r>
  <r>
    <x v="5"/>
    <x v="5"/>
    <x v="0"/>
    <x v="0"/>
    <x v="0"/>
    <x v="0"/>
    <x v="0"/>
    <x v="0"/>
    <x v="0"/>
    <x v="0"/>
    <x v="2"/>
    <x v="1"/>
    <x v="4"/>
  </r>
  <r>
    <x v="6"/>
    <x v="0"/>
    <x v="0"/>
    <x v="0"/>
    <x v="0"/>
    <x v="0"/>
    <x v="0"/>
    <x v="0"/>
    <x v="1"/>
    <x v="1"/>
    <x v="0"/>
    <x v="0"/>
    <x v="5"/>
  </r>
  <r>
    <x v="7"/>
    <x v="1"/>
    <x v="0"/>
    <x v="0"/>
    <x v="0"/>
    <x v="0"/>
    <x v="0"/>
    <x v="0"/>
    <x v="1"/>
    <x v="1"/>
    <x v="1"/>
    <x v="0"/>
    <x v="6"/>
  </r>
  <r>
    <x v="8"/>
    <x v="2"/>
    <x v="0"/>
    <x v="0"/>
    <x v="0"/>
    <x v="0"/>
    <x v="0"/>
    <x v="0"/>
    <x v="1"/>
    <x v="1"/>
    <x v="2"/>
    <x v="0"/>
    <x v="7"/>
  </r>
  <r>
    <x v="9"/>
    <x v="3"/>
    <x v="0"/>
    <x v="0"/>
    <x v="0"/>
    <x v="0"/>
    <x v="0"/>
    <x v="0"/>
    <x v="1"/>
    <x v="1"/>
    <x v="0"/>
    <x v="1"/>
    <x v="8"/>
  </r>
  <r>
    <x v="10"/>
    <x v="4"/>
    <x v="0"/>
    <x v="0"/>
    <x v="0"/>
    <x v="0"/>
    <x v="0"/>
    <x v="0"/>
    <x v="1"/>
    <x v="1"/>
    <x v="1"/>
    <x v="1"/>
    <x v="5"/>
  </r>
  <r>
    <x v="11"/>
    <x v="5"/>
    <x v="0"/>
    <x v="0"/>
    <x v="0"/>
    <x v="0"/>
    <x v="0"/>
    <x v="0"/>
    <x v="1"/>
    <x v="1"/>
    <x v="2"/>
    <x v="1"/>
    <x v="9"/>
  </r>
  <r>
    <x v="12"/>
    <x v="0"/>
    <x v="0"/>
    <x v="0"/>
    <x v="0"/>
    <x v="0"/>
    <x v="0"/>
    <x v="0"/>
    <x v="2"/>
    <x v="2"/>
    <x v="0"/>
    <x v="0"/>
    <x v="10"/>
  </r>
  <r>
    <x v="13"/>
    <x v="1"/>
    <x v="0"/>
    <x v="0"/>
    <x v="0"/>
    <x v="0"/>
    <x v="0"/>
    <x v="0"/>
    <x v="2"/>
    <x v="2"/>
    <x v="1"/>
    <x v="0"/>
    <x v="11"/>
  </r>
  <r>
    <x v="14"/>
    <x v="2"/>
    <x v="0"/>
    <x v="0"/>
    <x v="0"/>
    <x v="0"/>
    <x v="0"/>
    <x v="0"/>
    <x v="2"/>
    <x v="2"/>
    <x v="2"/>
    <x v="0"/>
    <x v="12"/>
  </r>
  <r>
    <x v="15"/>
    <x v="3"/>
    <x v="0"/>
    <x v="0"/>
    <x v="0"/>
    <x v="0"/>
    <x v="0"/>
    <x v="0"/>
    <x v="2"/>
    <x v="2"/>
    <x v="0"/>
    <x v="1"/>
    <x v="13"/>
  </r>
  <r>
    <x v="16"/>
    <x v="4"/>
    <x v="0"/>
    <x v="0"/>
    <x v="0"/>
    <x v="0"/>
    <x v="0"/>
    <x v="0"/>
    <x v="2"/>
    <x v="2"/>
    <x v="1"/>
    <x v="1"/>
    <x v="10"/>
  </r>
  <r>
    <x v="17"/>
    <x v="5"/>
    <x v="0"/>
    <x v="0"/>
    <x v="0"/>
    <x v="0"/>
    <x v="0"/>
    <x v="0"/>
    <x v="2"/>
    <x v="2"/>
    <x v="2"/>
    <x v="1"/>
    <x v="14"/>
  </r>
  <r>
    <x v="18"/>
    <x v="0"/>
    <x v="0"/>
    <x v="0"/>
    <x v="0"/>
    <x v="0"/>
    <x v="0"/>
    <x v="0"/>
    <x v="3"/>
    <x v="3"/>
    <x v="0"/>
    <x v="0"/>
    <x v="15"/>
  </r>
  <r>
    <x v="19"/>
    <x v="1"/>
    <x v="0"/>
    <x v="0"/>
    <x v="0"/>
    <x v="0"/>
    <x v="0"/>
    <x v="0"/>
    <x v="3"/>
    <x v="3"/>
    <x v="1"/>
    <x v="0"/>
    <x v="16"/>
  </r>
  <r>
    <x v="20"/>
    <x v="2"/>
    <x v="0"/>
    <x v="0"/>
    <x v="0"/>
    <x v="0"/>
    <x v="0"/>
    <x v="0"/>
    <x v="3"/>
    <x v="3"/>
    <x v="2"/>
    <x v="0"/>
    <x v="17"/>
  </r>
  <r>
    <x v="21"/>
    <x v="3"/>
    <x v="0"/>
    <x v="0"/>
    <x v="0"/>
    <x v="0"/>
    <x v="0"/>
    <x v="0"/>
    <x v="3"/>
    <x v="3"/>
    <x v="0"/>
    <x v="1"/>
    <x v="18"/>
  </r>
  <r>
    <x v="22"/>
    <x v="4"/>
    <x v="0"/>
    <x v="0"/>
    <x v="0"/>
    <x v="0"/>
    <x v="0"/>
    <x v="0"/>
    <x v="3"/>
    <x v="3"/>
    <x v="1"/>
    <x v="1"/>
    <x v="15"/>
  </r>
  <r>
    <x v="23"/>
    <x v="5"/>
    <x v="0"/>
    <x v="0"/>
    <x v="0"/>
    <x v="0"/>
    <x v="0"/>
    <x v="0"/>
    <x v="3"/>
    <x v="3"/>
    <x v="2"/>
    <x v="1"/>
    <x v="19"/>
  </r>
  <r>
    <x v="24"/>
    <x v="0"/>
    <x v="0"/>
    <x v="0"/>
    <x v="0"/>
    <x v="0"/>
    <x v="0"/>
    <x v="0"/>
    <x v="4"/>
    <x v="4"/>
    <x v="0"/>
    <x v="0"/>
    <x v="20"/>
  </r>
  <r>
    <x v="25"/>
    <x v="1"/>
    <x v="0"/>
    <x v="0"/>
    <x v="0"/>
    <x v="0"/>
    <x v="0"/>
    <x v="0"/>
    <x v="4"/>
    <x v="4"/>
    <x v="1"/>
    <x v="0"/>
    <x v="21"/>
  </r>
  <r>
    <x v="26"/>
    <x v="2"/>
    <x v="0"/>
    <x v="0"/>
    <x v="0"/>
    <x v="0"/>
    <x v="0"/>
    <x v="0"/>
    <x v="4"/>
    <x v="4"/>
    <x v="2"/>
    <x v="0"/>
    <x v="22"/>
  </r>
  <r>
    <x v="27"/>
    <x v="3"/>
    <x v="0"/>
    <x v="0"/>
    <x v="0"/>
    <x v="0"/>
    <x v="0"/>
    <x v="0"/>
    <x v="4"/>
    <x v="4"/>
    <x v="0"/>
    <x v="1"/>
    <x v="23"/>
  </r>
  <r>
    <x v="28"/>
    <x v="4"/>
    <x v="0"/>
    <x v="0"/>
    <x v="0"/>
    <x v="0"/>
    <x v="0"/>
    <x v="0"/>
    <x v="4"/>
    <x v="4"/>
    <x v="1"/>
    <x v="1"/>
    <x v="20"/>
  </r>
  <r>
    <x v="29"/>
    <x v="5"/>
    <x v="0"/>
    <x v="0"/>
    <x v="0"/>
    <x v="0"/>
    <x v="0"/>
    <x v="0"/>
    <x v="4"/>
    <x v="4"/>
    <x v="2"/>
    <x v="1"/>
    <x v="24"/>
  </r>
  <r>
    <x v="30"/>
    <x v="0"/>
    <x v="0"/>
    <x v="0"/>
    <x v="0"/>
    <x v="0"/>
    <x v="0"/>
    <x v="0"/>
    <x v="5"/>
    <x v="5"/>
    <x v="0"/>
    <x v="0"/>
    <x v="25"/>
  </r>
  <r>
    <x v="31"/>
    <x v="1"/>
    <x v="0"/>
    <x v="0"/>
    <x v="0"/>
    <x v="0"/>
    <x v="0"/>
    <x v="0"/>
    <x v="5"/>
    <x v="5"/>
    <x v="1"/>
    <x v="0"/>
    <x v="26"/>
  </r>
  <r>
    <x v="32"/>
    <x v="2"/>
    <x v="0"/>
    <x v="0"/>
    <x v="0"/>
    <x v="0"/>
    <x v="0"/>
    <x v="0"/>
    <x v="5"/>
    <x v="5"/>
    <x v="2"/>
    <x v="0"/>
    <x v="27"/>
  </r>
  <r>
    <x v="33"/>
    <x v="3"/>
    <x v="0"/>
    <x v="0"/>
    <x v="0"/>
    <x v="0"/>
    <x v="0"/>
    <x v="0"/>
    <x v="5"/>
    <x v="5"/>
    <x v="0"/>
    <x v="1"/>
    <x v="28"/>
  </r>
  <r>
    <x v="34"/>
    <x v="4"/>
    <x v="0"/>
    <x v="0"/>
    <x v="0"/>
    <x v="0"/>
    <x v="0"/>
    <x v="0"/>
    <x v="5"/>
    <x v="5"/>
    <x v="1"/>
    <x v="1"/>
    <x v="25"/>
  </r>
  <r>
    <x v="35"/>
    <x v="5"/>
    <x v="0"/>
    <x v="0"/>
    <x v="0"/>
    <x v="0"/>
    <x v="0"/>
    <x v="0"/>
    <x v="5"/>
    <x v="5"/>
    <x v="2"/>
    <x v="1"/>
    <x v="29"/>
  </r>
  <r>
    <x v="36"/>
    <x v="0"/>
    <x v="0"/>
    <x v="0"/>
    <x v="0"/>
    <x v="0"/>
    <x v="0"/>
    <x v="0"/>
    <x v="6"/>
    <x v="6"/>
    <x v="0"/>
    <x v="0"/>
    <x v="30"/>
  </r>
  <r>
    <x v="37"/>
    <x v="1"/>
    <x v="0"/>
    <x v="0"/>
    <x v="0"/>
    <x v="0"/>
    <x v="0"/>
    <x v="0"/>
    <x v="6"/>
    <x v="6"/>
    <x v="1"/>
    <x v="0"/>
    <x v="31"/>
  </r>
  <r>
    <x v="38"/>
    <x v="2"/>
    <x v="0"/>
    <x v="0"/>
    <x v="0"/>
    <x v="0"/>
    <x v="0"/>
    <x v="0"/>
    <x v="6"/>
    <x v="6"/>
    <x v="2"/>
    <x v="0"/>
    <x v="32"/>
  </r>
  <r>
    <x v="39"/>
    <x v="3"/>
    <x v="0"/>
    <x v="0"/>
    <x v="0"/>
    <x v="0"/>
    <x v="0"/>
    <x v="0"/>
    <x v="6"/>
    <x v="6"/>
    <x v="0"/>
    <x v="1"/>
    <x v="33"/>
  </r>
  <r>
    <x v="40"/>
    <x v="4"/>
    <x v="0"/>
    <x v="0"/>
    <x v="0"/>
    <x v="0"/>
    <x v="0"/>
    <x v="0"/>
    <x v="6"/>
    <x v="6"/>
    <x v="1"/>
    <x v="1"/>
    <x v="30"/>
  </r>
  <r>
    <x v="41"/>
    <x v="5"/>
    <x v="0"/>
    <x v="0"/>
    <x v="0"/>
    <x v="0"/>
    <x v="0"/>
    <x v="0"/>
    <x v="6"/>
    <x v="6"/>
    <x v="2"/>
    <x v="1"/>
    <x v="34"/>
  </r>
  <r>
    <x v="42"/>
    <x v="0"/>
    <x v="0"/>
    <x v="0"/>
    <x v="0"/>
    <x v="0"/>
    <x v="0"/>
    <x v="0"/>
    <x v="7"/>
    <x v="7"/>
    <x v="0"/>
    <x v="0"/>
    <x v="35"/>
  </r>
  <r>
    <x v="43"/>
    <x v="1"/>
    <x v="0"/>
    <x v="0"/>
    <x v="0"/>
    <x v="0"/>
    <x v="0"/>
    <x v="0"/>
    <x v="7"/>
    <x v="7"/>
    <x v="1"/>
    <x v="0"/>
    <x v="36"/>
  </r>
  <r>
    <x v="44"/>
    <x v="2"/>
    <x v="0"/>
    <x v="0"/>
    <x v="0"/>
    <x v="0"/>
    <x v="0"/>
    <x v="0"/>
    <x v="7"/>
    <x v="7"/>
    <x v="2"/>
    <x v="0"/>
    <x v="37"/>
  </r>
  <r>
    <x v="45"/>
    <x v="3"/>
    <x v="0"/>
    <x v="0"/>
    <x v="0"/>
    <x v="0"/>
    <x v="0"/>
    <x v="0"/>
    <x v="7"/>
    <x v="7"/>
    <x v="0"/>
    <x v="1"/>
    <x v="38"/>
  </r>
  <r>
    <x v="46"/>
    <x v="4"/>
    <x v="0"/>
    <x v="0"/>
    <x v="0"/>
    <x v="0"/>
    <x v="0"/>
    <x v="0"/>
    <x v="7"/>
    <x v="7"/>
    <x v="1"/>
    <x v="1"/>
    <x v="35"/>
  </r>
  <r>
    <x v="47"/>
    <x v="5"/>
    <x v="0"/>
    <x v="0"/>
    <x v="0"/>
    <x v="0"/>
    <x v="0"/>
    <x v="0"/>
    <x v="7"/>
    <x v="7"/>
    <x v="2"/>
    <x v="1"/>
    <x v="39"/>
  </r>
  <r>
    <x v="48"/>
    <x v="6"/>
    <x v="0"/>
    <x v="1"/>
    <x v="1"/>
    <x v="0"/>
    <x v="0"/>
    <x v="0"/>
    <x v="0"/>
    <x v="0"/>
    <x v="0"/>
    <x v="0"/>
    <x v="0"/>
  </r>
  <r>
    <x v="49"/>
    <x v="7"/>
    <x v="0"/>
    <x v="1"/>
    <x v="1"/>
    <x v="0"/>
    <x v="0"/>
    <x v="0"/>
    <x v="0"/>
    <x v="0"/>
    <x v="1"/>
    <x v="0"/>
    <x v="1"/>
  </r>
  <r>
    <x v="50"/>
    <x v="8"/>
    <x v="0"/>
    <x v="1"/>
    <x v="1"/>
    <x v="0"/>
    <x v="0"/>
    <x v="0"/>
    <x v="0"/>
    <x v="0"/>
    <x v="2"/>
    <x v="0"/>
    <x v="2"/>
  </r>
  <r>
    <x v="51"/>
    <x v="9"/>
    <x v="0"/>
    <x v="1"/>
    <x v="1"/>
    <x v="0"/>
    <x v="0"/>
    <x v="0"/>
    <x v="0"/>
    <x v="0"/>
    <x v="0"/>
    <x v="1"/>
    <x v="3"/>
  </r>
  <r>
    <x v="52"/>
    <x v="10"/>
    <x v="0"/>
    <x v="1"/>
    <x v="1"/>
    <x v="0"/>
    <x v="0"/>
    <x v="0"/>
    <x v="0"/>
    <x v="0"/>
    <x v="1"/>
    <x v="1"/>
    <x v="0"/>
  </r>
  <r>
    <x v="53"/>
    <x v="11"/>
    <x v="0"/>
    <x v="1"/>
    <x v="1"/>
    <x v="0"/>
    <x v="0"/>
    <x v="0"/>
    <x v="0"/>
    <x v="0"/>
    <x v="2"/>
    <x v="1"/>
    <x v="4"/>
  </r>
  <r>
    <x v="54"/>
    <x v="6"/>
    <x v="0"/>
    <x v="1"/>
    <x v="1"/>
    <x v="0"/>
    <x v="0"/>
    <x v="0"/>
    <x v="1"/>
    <x v="1"/>
    <x v="0"/>
    <x v="0"/>
    <x v="5"/>
  </r>
  <r>
    <x v="55"/>
    <x v="7"/>
    <x v="0"/>
    <x v="1"/>
    <x v="1"/>
    <x v="0"/>
    <x v="0"/>
    <x v="0"/>
    <x v="1"/>
    <x v="1"/>
    <x v="1"/>
    <x v="0"/>
    <x v="6"/>
  </r>
  <r>
    <x v="56"/>
    <x v="8"/>
    <x v="0"/>
    <x v="1"/>
    <x v="1"/>
    <x v="0"/>
    <x v="0"/>
    <x v="0"/>
    <x v="1"/>
    <x v="1"/>
    <x v="2"/>
    <x v="0"/>
    <x v="7"/>
  </r>
  <r>
    <x v="57"/>
    <x v="9"/>
    <x v="0"/>
    <x v="1"/>
    <x v="1"/>
    <x v="0"/>
    <x v="0"/>
    <x v="0"/>
    <x v="1"/>
    <x v="1"/>
    <x v="0"/>
    <x v="1"/>
    <x v="8"/>
  </r>
  <r>
    <x v="58"/>
    <x v="10"/>
    <x v="0"/>
    <x v="1"/>
    <x v="1"/>
    <x v="0"/>
    <x v="0"/>
    <x v="0"/>
    <x v="1"/>
    <x v="1"/>
    <x v="1"/>
    <x v="1"/>
    <x v="5"/>
  </r>
  <r>
    <x v="59"/>
    <x v="11"/>
    <x v="0"/>
    <x v="1"/>
    <x v="1"/>
    <x v="0"/>
    <x v="0"/>
    <x v="0"/>
    <x v="1"/>
    <x v="1"/>
    <x v="2"/>
    <x v="1"/>
    <x v="9"/>
  </r>
  <r>
    <x v="60"/>
    <x v="6"/>
    <x v="0"/>
    <x v="1"/>
    <x v="1"/>
    <x v="0"/>
    <x v="0"/>
    <x v="0"/>
    <x v="2"/>
    <x v="2"/>
    <x v="0"/>
    <x v="0"/>
    <x v="10"/>
  </r>
  <r>
    <x v="61"/>
    <x v="7"/>
    <x v="0"/>
    <x v="1"/>
    <x v="1"/>
    <x v="0"/>
    <x v="0"/>
    <x v="0"/>
    <x v="2"/>
    <x v="2"/>
    <x v="1"/>
    <x v="0"/>
    <x v="11"/>
  </r>
  <r>
    <x v="62"/>
    <x v="8"/>
    <x v="0"/>
    <x v="1"/>
    <x v="1"/>
    <x v="0"/>
    <x v="0"/>
    <x v="0"/>
    <x v="2"/>
    <x v="2"/>
    <x v="2"/>
    <x v="0"/>
    <x v="12"/>
  </r>
  <r>
    <x v="63"/>
    <x v="9"/>
    <x v="0"/>
    <x v="1"/>
    <x v="1"/>
    <x v="0"/>
    <x v="0"/>
    <x v="0"/>
    <x v="2"/>
    <x v="2"/>
    <x v="0"/>
    <x v="1"/>
    <x v="13"/>
  </r>
  <r>
    <x v="64"/>
    <x v="10"/>
    <x v="0"/>
    <x v="1"/>
    <x v="1"/>
    <x v="0"/>
    <x v="0"/>
    <x v="0"/>
    <x v="2"/>
    <x v="2"/>
    <x v="1"/>
    <x v="1"/>
    <x v="10"/>
  </r>
  <r>
    <x v="65"/>
    <x v="11"/>
    <x v="0"/>
    <x v="1"/>
    <x v="1"/>
    <x v="0"/>
    <x v="0"/>
    <x v="0"/>
    <x v="2"/>
    <x v="2"/>
    <x v="2"/>
    <x v="1"/>
    <x v="14"/>
  </r>
  <r>
    <x v="66"/>
    <x v="6"/>
    <x v="0"/>
    <x v="1"/>
    <x v="1"/>
    <x v="0"/>
    <x v="0"/>
    <x v="0"/>
    <x v="3"/>
    <x v="3"/>
    <x v="0"/>
    <x v="0"/>
    <x v="15"/>
  </r>
  <r>
    <x v="67"/>
    <x v="7"/>
    <x v="0"/>
    <x v="1"/>
    <x v="1"/>
    <x v="0"/>
    <x v="0"/>
    <x v="0"/>
    <x v="3"/>
    <x v="3"/>
    <x v="1"/>
    <x v="0"/>
    <x v="16"/>
  </r>
  <r>
    <x v="68"/>
    <x v="8"/>
    <x v="0"/>
    <x v="1"/>
    <x v="1"/>
    <x v="0"/>
    <x v="0"/>
    <x v="0"/>
    <x v="3"/>
    <x v="3"/>
    <x v="2"/>
    <x v="0"/>
    <x v="17"/>
  </r>
  <r>
    <x v="69"/>
    <x v="9"/>
    <x v="0"/>
    <x v="1"/>
    <x v="1"/>
    <x v="0"/>
    <x v="0"/>
    <x v="0"/>
    <x v="3"/>
    <x v="3"/>
    <x v="0"/>
    <x v="1"/>
    <x v="18"/>
  </r>
  <r>
    <x v="70"/>
    <x v="10"/>
    <x v="0"/>
    <x v="1"/>
    <x v="1"/>
    <x v="0"/>
    <x v="0"/>
    <x v="0"/>
    <x v="3"/>
    <x v="3"/>
    <x v="1"/>
    <x v="1"/>
    <x v="15"/>
  </r>
  <r>
    <x v="71"/>
    <x v="11"/>
    <x v="0"/>
    <x v="1"/>
    <x v="1"/>
    <x v="0"/>
    <x v="0"/>
    <x v="0"/>
    <x v="3"/>
    <x v="3"/>
    <x v="2"/>
    <x v="1"/>
    <x v="19"/>
  </r>
  <r>
    <x v="72"/>
    <x v="6"/>
    <x v="0"/>
    <x v="1"/>
    <x v="1"/>
    <x v="0"/>
    <x v="0"/>
    <x v="0"/>
    <x v="4"/>
    <x v="4"/>
    <x v="0"/>
    <x v="0"/>
    <x v="20"/>
  </r>
  <r>
    <x v="73"/>
    <x v="7"/>
    <x v="0"/>
    <x v="1"/>
    <x v="1"/>
    <x v="0"/>
    <x v="0"/>
    <x v="0"/>
    <x v="4"/>
    <x v="4"/>
    <x v="1"/>
    <x v="0"/>
    <x v="21"/>
  </r>
  <r>
    <x v="74"/>
    <x v="8"/>
    <x v="0"/>
    <x v="1"/>
    <x v="1"/>
    <x v="0"/>
    <x v="0"/>
    <x v="0"/>
    <x v="4"/>
    <x v="4"/>
    <x v="2"/>
    <x v="0"/>
    <x v="22"/>
  </r>
  <r>
    <x v="75"/>
    <x v="9"/>
    <x v="0"/>
    <x v="1"/>
    <x v="1"/>
    <x v="0"/>
    <x v="0"/>
    <x v="0"/>
    <x v="4"/>
    <x v="4"/>
    <x v="0"/>
    <x v="1"/>
    <x v="23"/>
  </r>
  <r>
    <x v="76"/>
    <x v="10"/>
    <x v="0"/>
    <x v="1"/>
    <x v="1"/>
    <x v="0"/>
    <x v="0"/>
    <x v="0"/>
    <x v="4"/>
    <x v="4"/>
    <x v="1"/>
    <x v="1"/>
    <x v="20"/>
  </r>
  <r>
    <x v="77"/>
    <x v="11"/>
    <x v="0"/>
    <x v="1"/>
    <x v="1"/>
    <x v="0"/>
    <x v="0"/>
    <x v="0"/>
    <x v="4"/>
    <x v="4"/>
    <x v="2"/>
    <x v="1"/>
    <x v="24"/>
  </r>
  <r>
    <x v="78"/>
    <x v="6"/>
    <x v="0"/>
    <x v="1"/>
    <x v="1"/>
    <x v="0"/>
    <x v="0"/>
    <x v="0"/>
    <x v="5"/>
    <x v="5"/>
    <x v="0"/>
    <x v="0"/>
    <x v="25"/>
  </r>
  <r>
    <x v="79"/>
    <x v="7"/>
    <x v="0"/>
    <x v="1"/>
    <x v="1"/>
    <x v="0"/>
    <x v="0"/>
    <x v="0"/>
    <x v="5"/>
    <x v="5"/>
    <x v="1"/>
    <x v="0"/>
    <x v="26"/>
  </r>
  <r>
    <x v="80"/>
    <x v="8"/>
    <x v="0"/>
    <x v="1"/>
    <x v="1"/>
    <x v="0"/>
    <x v="0"/>
    <x v="0"/>
    <x v="5"/>
    <x v="5"/>
    <x v="2"/>
    <x v="0"/>
    <x v="27"/>
  </r>
  <r>
    <x v="81"/>
    <x v="9"/>
    <x v="0"/>
    <x v="1"/>
    <x v="1"/>
    <x v="0"/>
    <x v="0"/>
    <x v="0"/>
    <x v="5"/>
    <x v="5"/>
    <x v="0"/>
    <x v="1"/>
    <x v="28"/>
  </r>
  <r>
    <x v="82"/>
    <x v="10"/>
    <x v="0"/>
    <x v="1"/>
    <x v="1"/>
    <x v="0"/>
    <x v="0"/>
    <x v="0"/>
    <x v="5"/>
    <x v="5"/>
    <x v="1"/>
    <x v="1"/>
    <x v="25"/>
  </r>
  <r>
    <x v="83"/>
    <x v="11"/>
    <x v="0"/>
    <x v="1"/>
    <x v="1"/>
    <x v="0"/>
    <x v="0"/>
    <x v="0"/>
    <x v="5"/>
    <x v="5"/>
    <x v="2"/>
    <x v="1"/>
    <x v="29"/>
  </r>
  <r>
    <x v="84"/>
    <x v="6"/>
    <x v="0"/>
    <x v="1"/>
    <x v="1"/>
    <x v="0"/>
    <x v="0"/>
    <x v="0"/>
    <x v="6"/>
    <x v="6"/>
    <x v="0"/>
    <x v="0"/>
    <x v="30"/>
  </r>
  <r>
    <x v="85"/>
    <x v="7"/>
    <x v="0"/>
    <x v="1"/>
    <x v="1"/>
    <x v="0"/>
    <x v="0"/>
    <x v="0"/>
    <x v="6"/>
    <x v="6"/>
    <x v="1"/>
    <x v="0"/>
    <x v="31"/>
  </r>
  <r>
    <x v="86"/>
    <x v="8"/>
    <x v="0"/>
    <x v="1"/>
    <x v="1"/>
    <x v="0"/>
    <x v="0"/>
    <x v="0"/>
    <x v="6"/>
    <x v="6"/>
    <x v="2"/>
    <x v="0"/>
    <x v="32"/>
  </r>
  <r>
    <x v="87"/>
    <x v="9"/>
    <x v="0"/>
    <x v="1"/>
    <x v="1"/>
    <x v="0"/>
    <x v="0"/>
    <x v="0"/>
    <x v="6"/>
    <x v="6"/>
    <x v="0"/>
    <x v="1"/>
    <x v="33"/>
  </r>
  <r>
    <x v="88"/>
    <x v="10"/>
    <x v="0"/>
    <x v="1"/>
    <x v="1"/>
    <x v="0"/>
    <x v="0"/>
    <x v="0"/>
    <x v="6"/>
    <x v="6"/>
    <x v="1"/>
    <x v="1"/>
    <x v="30"/>
  </r>
  <r>
    <x v="89"/>
    <x v="11"/>
    <x v="0"/>
    <x v="1"/>
    <x v="1"/>
    <x v="0"/>
    <x v="0"/>
    <x v="0"/>
    <x v="6"/>
    <x v="6"/>
    <x v="2"/>
    <x v="1"/>
    <x v="34"/>
  </r>
  <r>
    <x v="90"/>
    <x v="6"/>
    <x v="0"/>
    <x v="1"/>
    <x v="1"/>
    <x v="0"/>
    <x v="0"/>
    <x v="0"/>
    <x v="7"/>
    <x v="7"/>
    <x v="0"/>
    <x v="0"/>
    <x v="35"/>
  </r>
  <r>
    <x v="91"/>
    <x v="7"/>
    <x v="0"/>
    <x v="1"/>
    <x v="1"/>
    <x v="0"/>
    <x v="0"/>
    <x v="0"/>
    <x v="7"/>
    <x v="7"/>
    <x v="1"/>
    <x v="0"/>
    <x v="36"/>
  </r>
  <r>
    <x v="92"/>
    <x v="8"/>
    <x v="0"/>
    <x v="1"/>
    <x v="1"/>
    <x v="0"/>
    <x v="0"/>
    <x v="0"/>
    <x v="7"/>
    <x v="7"/>
    <x v="2"/>
    <x v="0"/>
    <x v="37"/>
  </r>
  <r>
    <x v="93"/>
    <x v="9"/>
    <x v="0"/>
    <x v="1"/>
    <x v="1"/>
    <x v="0"/>
    <x v="0"/>
    <x v="0"/>
    <x v="7"/>
    <x v="7"/>
    <x v="0"/>
    <x v="1"/>
    <x v="38"/>
  </r>
  <r>
    <x v="94"/>
    <x v="10"/>
    <x v="0"/>
    <x v="1"/>
    <x v="1"/>
    <x v="0"/>
    <x v="0"/>
    <x v="0"/>
    <x v="7"/>
    <x v="7"/>
    <x v="1"/>
    <x v="1"/>
    <x v="35"/>
  </r>
  <r>
    <x v="95"/>
    <x v="11"/>
    <x v="0"/>
    <x v="1"/>
    <x v="1"/>
    <x v="0"/>
    <x v="0"/>
    <x v="0"/>
    <x v="7"/>
    <x v="7"/>
    <x v="2"/>
    <x v="1"/>
    <x v="39"/>
  </r>
  <r>
    <x v="96"/>
    <x v="12"/>
    <x v="0"/>
    <x v="2"/>
    <x v="2"/>
    <x v="0"/>
    <x v="0"/>
    <x v="0"/>
    <x v="0"/>
    <x v="0"/>
    <x v="0"/>
    <x v="0"/>
    <x v="40"/>
  </r>
  <r>
    <x v="97"/>
    <x v="13"/>
    <x v="0"/>
    <x v="2"/>
    <x v="2"/>
    <x v="0"/>
    <x v="0"/>
    <x v="0"/>
    <x v="0"/>
    <x v="0"/>
    <x v="1"/>
    <x v="0"/>
    <x v="41"/>
  </r>
  <r>
    <x v="98"/>
    <x v="14"/>
    <x v="0"/>
    <x v="2"/>
    <x v="2"/>
    <x v="0"/>
    <x v="0"/>
    <x v="0"/>
    <x v="0"/>
    <x v="0"/>
    <x v="2"/>
    <x v="0"/>
    <x v="42"/>
  </r>
  <r>
    <x v="99"/>
    <x v="15"/>
    <x v="0"/>
    <x v="2"/>
    <x v="2"/>
    <x v="0"/>
    <x v="0"/>
    <x v="0"/>
    <x v="0"/>
    <x v="0"/>
    <x v="0"/>
    <x v="1"/>
    <x v="43"/>
  </r>
  <r>
    <x v="100"/>
    <x v="16"/>
    <x v="0"/>
    <x v="2"/>
    <x v="2"/>
    <x v="0"/>
    <x v="0"/>
    <x v="0"/>
    <x v="0"/>
    <x v="0"/>
    <x v="1"/>
    <x v="1"/>
    <x v="40"/>
  </r>
  <r>
    <x v="101"/>
    <x v="17"/>
    <x v="0"/>
    <x v="2"/>
    <x v="2"/>
    <x v="0"/>
    <x v="0"/>
    <x v="0"/>
    <x v="0"/>
    <x v="0"/>
    <x v="2"/>
    <x v="1"/>
    <x v="44"/>
  </r>
  <r>
    <x v="102"/>
    <x v="12"/>
    <x v="0"/>
    <x v="2"/>
    <x v="2"/>
    <x v="0"/>
    <x v="0"/>
    <x v="0"/>
    <x v="1"/>
    <x v="1"/>
    <x v="0"/>
    <x v="0"/>
    <x v="45"/>
  </r>
  <r>
    <x v="103"/>
    <x v="13"/>
    <x v="0"/>
    <x v="2"/>
    <x v="2"/>
    <x v="0"/>
    <x v="0"/>
    <x v="0"/>
    <x v="1"/>
    <x v="1"/>
    <x v="1"/>
    <x v="0"/>
    <x v="46"/>
  </r>
  <r>
    <x v="104"/>
    <x v="14"/>
    <x v="0"/>
    <x v="2"/>
    <x v="2"/>
    <x v="0"/>
    <x v="0"/>
    <x v="0"/>
    <x v="1"/>
    <x v="1"/>
    <x v="2"/>
    <x v="0"/>
    <x v="47"/>
  </r>
  <r>
    <x v="105"/>
    <x v="15"/>
    <x v="0"/>
    <x v="2"/>
    <x v="2"/>
    <x v="0"/>
    <x v="0"/>
    <x v="0"/>
    <x v="1"/>
    <x v="1"/>
    <x v="0"/>
    <x v="1"/>
    <x v="48"/>
  </r>
  <r>
    <x v="106"/>
    <x v="16"/>
    <x v="0"/>
    <x v="2"/>
    <x v="2"/>
    <x v="0"/>
    <x v="0"/>
    <x v="0"/>
    <x v="1"/>
    <x v="1"/>
    <x v="1"/>
    <x v="1"/>
    <x v="45"/>
  </r>
  <r>
    <x v="107"/>
    <x v="17"/>
    <x v="0"/>
    <x v="2"/>
    <x v="2"/>
    <x v="0"/>
    <x v="0"/>
    <x v="0"/>
    <x v="1"/>
    <x v="1"/>
    <x v="2"/>
    <x v="1"/>
    <x v="49"/>
  </r>
  <r>
    <x v="108"/>
    <x v="12"/>
    <x v="0"/>
    <x v="2"/>
    <x v="2"/>
    <x v="0"/>
    <x v="0"/>
    <x v="0"/>
    <x v="2"/>
    <x v="2"/>
    <x v="0"/>
    <x v="0"/>
    <x v="50"/>
  </r>
  <r>
    <x v="109"/>
    <x v="13"/>
    <x v="0"/>
    <x v="2"/>
    <x v="2"/>
    <x v="0"/>
    <x v="0"/>
    <x v="0"/>
    <x v="2"/>
    <x v="2"/>
    <x v="1"/>
    <x v="0"/>
    <x v="51"/>
  </r>
  <r>
    <x v="110"/>
    <x v="14"/>
    <x v="0"/>
    <x v="2"/>
    <x v="2"/>
    <x v="0"/>
    <x v="0"/>
    <x v="0"/>
    <x v="2"/>
    <x v="2"/>
    <x v="2"/>
    <x v="0"/>
    <x v="52"/>
  </r>
  <r>
    <x v="111"/>
    <x v="15"/>
    <x v="0"/>
    <x v="2"/>
    <x v="2"/>
    <x v="0"/>
    <x v="0"/>
    <x v="0"/>
    <x v="2"/>
    <x v="2"/>
    <x v="0"/>
    <x v="1"/>
    <x v="53"/>
  </r>
  <r>
    <x v="112"/>
    <x v="16"/>
    <x v="0"/>
    <x v="2"/>
    <x v="2"/>
    <x v="0"/>
    <x v="0"/>
    <x v="0"/>
    <x v="2"/>
    <x v="2"/>
    <x v="1"/>
    <x v="1"/>
    <x v="50"/>
  </r>
  <r>
    <x v="113"/>
    <x v="17"/>
    <x v="0"/>
    <x v="2"/>
    <x v="2"/>
    <x v="0"/>
    <x v="0"/>
    <x v="0"/>
    <x v="2"/>
    <x v="2"/>
    <x v="2"/>
    <x v="1"/>
    <x v="54"/>
  </r>
  <r>
    <x v="114"/>
    <x v="12"/>
    <x v="0"/>
    <x v="2"/>
    <x v="2"/>
    <x v="0"/>
    <x v="0"/>
    <x v="0"/>
    <x v="3"/>
    <x v="3"/>
    <x v="0"/>
    <x v="0"/>
    <x v="55"/>
  </r>
  <r>
    <x v="115"/>
    <x v="13"/>
    <x v="0"/>
    <x v="2"/>
    <x v="2"/>
    <x v="0"/>
    <x v="0"/>
    <x v="0"/>
    <x v="3"/>
    <x v="3"/>
    <x v="1"/>
    <x v="0"/>
    <x v="56"/>
  </r>
  <r>
    <x v="116"/>
    <x v="14"/>
    <x v="0"/>
    <x v="2"/>
    <x v="2"/>
    <x v="0"/>
    <x v="0"/>
    <x v="0"/>
    <x v="3"/>
    <x v="3"/>
    <x v="2"/>
    <x v="0"/>
    <x v="57"/>
  </r>
  <r>
    <x v="117"/>
    <x v="15"/>
    <x v="0"/>
    <x v="2"/>
    <x v="2"/>
    <x v="0"/>
    <x v="0"/>
    <x v="0"/>
    <x v="3"/>
    <x v="3"/>
    <x v="0"/>
    <x v="1"/>
    <x v="58"/>
  </r>
  <r>
    <x v="118"/>
    <x v="16"/>
    <x v="0"/>
    <x v="2"/>
    <x v="2"/>
    <x v="0"/>
    <x v="0"/>
    <x v="0"/>
    <x v="3"/>
    <x v="3"/>
    <x v="1"/>
    <x v="1"/>
    <x v="55"/>
  </r>
  <r>
    <x v="119"/>
    <x v="17"/>
    <x v="0"/>
    <x v="2"/>
    <x v="2"/>
    <x v="0"/>
    <x v="0"/>
    <x v="0"/>
    <x v="3"/>
    <x v="3"/>
    <x v="2"/>
    <x v="1"/>
    <x v="59"/>
  </r>
  <r>
    <x v="120"/>
    <x v="12"/>
    <x v="0"/>
    <x v="2"/>
    <x v="2"/>
    <x v="0"/>
    <x v="0"/>
    <x v="0"/>
    <x v="4"/>
    <x v="4"/>
    <x v="0"/>
    <x v="0"/>
    <x v="60"/>
  </r>
  <r>
    <x v="121"/>
    <x v="13"/>
    <x v="0"/>
    <x v="2"/>
    <x v="2"/>
    <x v="0"/>
    <x v="0"/>
    <x v="0"/>
    <x v="4"/>
    <x v="4"/>
    <x v="1"/>
    <x v="0"/>
    <x v="61"/>
  </r>
  <r>
    <x v="122"/>
    <x v="14"/>
    <x v="0"/>
    <x v="2"/>
    <x v="2"/>
    <x v="0"/>
    <x v="0"/>
    <x v="0"/>
    <x v="4"/>
    <x v="4"/>
    <x v="2"/>
    <x v="0"/>
    <x v="62"/>
  </r>
  <r>
    <x v="123"/>
    <x v="15"/>
    <x v="0"/>
    <x v="2"/>
    <x v="2"/>
    <x v="0"/>
    <x v="0"/>
    <x v="0"/>
    <x v="4"/>
    <x v="4"/>
    <x v="0"/>
    <x v="1"/>
    <x v="63"/>
  </r>
  <r>
    <x v="124"/>
    <x v="16"/>
    <x v="0"/>
    <x v="2"/>
    <x v="2"/>
    <x v="0"/>
    <x v="0"/>
    <x v="0"/>
    <x v="4"/>
    <x v="4"/>
    <x v="1"/>
    <x v="1"/>
    <x v="60"/>
  </r>
  <r>
    <x v="125"/>
    <x v="17"/>
    <x v="0"/>
    <x v="2"/>
    <x v="2"/>
    <x v="0"/>
    <x v="0"/>
    <x v="0"/>
    <x v="4"/>
    <x v="4"/>
    <x v="2"/>
    <x v="1"/>
    <x v="64"/>
  </r>
  <r>
    <x v="126"/>
    <x v="12"/>
    <x v="0"/>
    <x v="2"/>
    <x v="2"/>
    <x v="0"/>
    <x v="0"/>
    <x v="0"/>
    <x v="5"/>
    <x v="5"/>
    <x v="0"/>
    <x v="0"/>
    <x v="65"/>
  </r>
  <r>
    <x v="127"/>
    <x v="13"/>
    <x v="0"/>
    <x v="2"/>
    <x v="2"/>
    <x v="0"/>
    <x v="0"/>
    <x v="0"/>
    <x v="5"/>
    <x v="5"/>
    <x v="1"/>
    <x v="0"/>
    <x v="66"/>
  </r>
  <r>
    <x v="128"/>
    <x v="14"/>
    <x v="0"/>
    <x v="2"/>
    <x v="2"/>
    <x v="0"/>
    <x v="0"/>
    <x v="0"/>
    <x v="5"/>
    <x v="5"/>
    <x v="2"/>
    <x v="0"/>
    <x v="67"/>
  </r>
  <r>
    <x v="129"/>
    <x v="15"/>
    <x v="0"/>
    <x v="2"/>
    <x v="2"/>
    <x v="0"/>
    <x v="0"/>
    <x v="0"/>
    <x v="5"/>
    <x v="5"/>
    <x v="0"/>
    <x v="1"/>
    <x v="68"/>
  </r>
  <r>
    <x v="130"/>
    <x v="16"/>
    <x v="0"/>
    <x v="2"/>
    <x v="2"/>
    <x v="0"/>
    <x v="0"/>
    <x v="0"/>
    <x v="5"/>
    <x v="5"/>
    <x v="1"/>
    <x v="1"/>
    <x v="65"/>
  </r>
  <r>
    <x v="131"/>
    <x v="17"/>
    <x v="0"/>
    <x v="2"/>
    <x v="2"/>
    <x v="0"/>
    <x v="0"/>
    <x v="0"/>
    <x v="5"/>
    <x v="5"/>
    <x v="2"/>
    <x v="1"/>
    <x v="69"/>
  </r>
  <r>
    <x v="132"/>
    <x v="12"/>
    <x v="0"/>
    <x v="2"/>
    <x v="2"/>
    <x v="0"/>
    <x v="0"/>
    <x v="0"/>
    <x v="6"/>
    <x v="6"/>
    <x v="0"/>
    <x v="0"/>
    <x v="70"/>
  </r>
  <r>
    <x v="133"/>
    <x v="13"/>
    <x v="0"/>
    <x v="2"/>
    <x v="2"/>
    <x v="0"/>
    <x v="0"/>
    <x v="0"/>
    <x v="6"/>
    <x v="6"/>
    <x v="1"/>
    <x v="0"/>
    <x v="71"/>
  </r>
  <r>
    <x v="134"/>
    <x v="14"/>
    <x v="0"/>
    <x v="2"/>
    <x v="2"/>
    <x v="0"/>
    <x v="0"/>
    <x v="0"/>
    <x v="6"/>
    <x v="6"/>
    <x v="2"/>
    <x v="0"/>
    <x v="72"/>
  </r>
  <r>
    <x v="135"/>
    <x v="15"/>
    <x v="0"/>
    <x v="2"/>
    <x v="2"/>
    <x v="0"/>
    <x v="0"/>
    <x v="0"/>
    <x v="6"/>
    <x v="6"/>
    <x v="0"/>
    <x v="1"/>
    <x v="73"/>
  </r>
  <r>
    <x v="136"/>
    <x v="16"/>
    <x v="0"/>
    <x v="2"/>
    <x v="2"/>
    <x v="0"/>
    <x v="0"/>
    <x v="0"/>
    <x v="6"/>
    <x v="6"/>
    <x v="1"/>
    <x v="1"/>
    <x v="70"/>
  </r>
  <r>
    <x v="137"/>
    <x v="17"/>
    <x v="0"/>
    <x v="2"/>
    <x v="2"/>
    <x v="0"/>
    <x v="0"/>
    <x v="0"/>
    <x v="6"/>
    <x v="6"/>
    <x v="2"/>
    <x v="1"/>
    <x v="74"/>
  </r>
  <r>
    <x v="138"/>
    <x v="12"/>
    <x v="0"/>
    <x v="2"/>
    <x v="2"/>
    <x v="0"/>
    <x v="0"/>
    <x v="0"/>
    <x v="7"/>
    <x v="7"/>
    <x v="0"/>
    <x v="0"/>
    <x v="75"/>
  </r>
  <r>
    <x v="139"/>
    <x v="13"/>
    <x v="0"/>
    <x v="2"/>
    <x v="2"/>
    <x v="0"/>
    <x v="0"/>
    <x v="0"/>
    <x v="7"/>
    <x v="7"/>
    <x v="1"/>
    <x v="0"/>
    <x v="76"/>
  </r>
  <r>
    <x v="140"/>
    <x v="14"/>
    <x v="0"/>
    <x v="2"/>
    <x v="2"/>
    <x v="0"/>
    <x v="0"/>
    <x v="0"/>
    <x v="7"/>
    <x v="7"/>
    <x v="2"/>
    <x v="0"/>
    <x v="77"/>
  </r>
  <r>
    <x v="141"/>
    <x v="15"/>
    <x v="0"/>
    <x v="2"/>
    <x v="2"/>
    <x v="0"/>
    <x v="0"/>
    <x v="0"/>
    <x v="7"/>
    <x v="7"/>
    <x v="0"/>
    <x v="1"/>
    <x v="78"/>
  </r>
  <r>
    <x v="142"/>
    <x v="16"/>
    <x v="0"/>
    <x v="2"/>
    <x v="2"/>
    <x v="0"/>
    <x v="0"/>
    <x v="0"/>
    <x v="7"/>
    <x v="7"/>
    <x v="1"/>
    <x v="1"/>
    <x v="75"/>
  </r>
  <r>
    <x v="143"/>
    <x v="17"/>
    <x v="0"/>
    <x v="2"/>
    <x v="2"/>
    <x v="0"/>
    <x v="0"/>
    <x v="0"/>
    <x v="7"/>
    <x v="7"/>
    <x v="2"/>
    <x v="1"/>
    <x v="79"/>
  </r>
  <r>
    <x v="144"/>
    <x v="18"/>
    <x v="1"/>
    <x v="3"/>
    <x v="3"/>
    <x v="1"/>
    <x v="1"/>
    <x v="1"/>
    <x v="8"/>
    <x v="8"/>
    <x v="3"/>
    <x v="2"/>
    <x v="80"/>
  </r>
</pivotCacheRecords>
</file>

<file path=xl/pivotCache/pivotCacheRecords6.xml><?xml version="1.0" encoding="utf-8"?>
<pivotCacheRecords xmlns="http://schemas.openxmlformats.org/spreadsheetml/2006/main" xmlns:r="http://schemas.openxmlformats.org/officeDocument/2006/relationships" count="248">
  <r>
    <x v="0"/>
    <x v="0"/>
    <x v="0"/>
    <x v="0"/>
    <x v="0"/>
    <x v="0"/>
    <x v="0"/>
    <x v="0"/>
    <x v="0"/>
    <x v="0"/>
    <x v="0"/>
    <x v="0"/>
    <x v="0"/>
  </r>
  <r>
    <x v="1"/>
    <x v="1"/>
    <x v="0"/>
    <x v="1"/>
    <x v="1"/>
    <x v="1"/>
    <x v="1"/>
    <x v="1"/>
    <x v="1"/>
    <x v="1"/>
    <x v="1"/>
    <x v="1"/>
    <x v="1"/>
  </r>
  <r>
    <x v="2"/>
    <x v="2"/>
    <x v="0"/>
    <x v="1"/>
    <x v="1"/>
    <x v="1"/>
    <x v="1"/>
    <x v="1"/>
    <x v="1"/>
    <x v="1"/>
    <x v="2"/>
    <x v="1"/>
    <x v="2"/>
  </r>
  <r>
    <x v="3"/>
    <x v="1"/>
    <x v="0"/>
    <x v="1"/>
    <x v="1"/>
    <x v="1"/>
    <x v="1"/>
    <x v="1"/>
    <x v="2"/>
    <x v="2"/>
    <x v="1"/>
    <x v="1"/>
    <x v="3"/>
  </r>
  <r>
    <x v="4"/>
    <x v="2"/>
    <x v="0"/>
    <x v="1"/>
    <x v="1"/>
    <x v="1"/>
    <x v="1"/>
    <x v="1"/>
    <x v="2"/>
    <x v="2"/>
    <x v="2"/>
    <x v="1"/>
    <x v="4"/>
  </r>
  <r>
    <x v="5"/>
    <x v="1"/>
    <x v="0"/>
    <x v="1"/>
    <x v="1"/>
    <x v="1"/>
    <x v="1"/>
    <x v="1"/>
    <x v="3"/>
    <x v="3"/>
    <x v="1"/>
    <x v="1"/>
    <x v="5"/>
  </r>
  <r>
    <x v="6"/>
    <x v="2"/>
    <x v="0"/>
    <x v="1"/>
    <x v="1"/>
    <x v="1"/>
    <x v="1"/>
    <x v="1"/>
    <x v="3"/>
    <x v="3"/>
    <x v="2"/>
    <x v="1"/>
    <x v="6"/>
  </r>
  <r>
    <x v="7"/>
    <x v="1"/>
    <x v="0"/>
    <x v="1"/>
    <x v="1"/>
    <x v="1"/>
    <x v="1"/>
    <x v="1"/>
    <x v="4"/>
    <x v="4"/>
    <x v="1"/>
    <x v="1"/>
    <x v="7"/>
  </r>
  <r>
    <x v="8"/>
    <x v="2"/>
    <x v="0"/>
    <x v="1"/>
    <x v="1"/>
    <x v="1"/>
    <x v="1"/>
    <x v="1"/>
    <x v="4"/>
    <x v="4"/>
    <x v="2"/>
    <x v="1"/>
    <x v="8"/>
  </r>
  <r>
    <x v="9"/>
    <x v="1"/>
    <x v="0"/>
    <x v="1"/>
    <x v="1"/>
    <x v="1"/>
    <x v="1"/>
    <x v="1"/>
    <x v="5"/>
    <x v="5"/>
    <x v="1"/>
    <x v="1"/>
    <x v="9"/>
  </r>
  <r>
    <x v="10"/>
    <x v="2"/>
    <x v="0"/>
    <x v="1"/>
    <x v="1"/>
    <x v="1"/>
    <x v="1"/>
    <x v="1"/>
    <x v="5"/>
    <x v="5"/>
    <x v="2"/>
    <x v="1"/>
    <x v="10"/>
  </r>
  <r>
    <x v="11"/>
    <x v="1"/>
    <x v="0"/>
    <x v="1"/>
    <x v="1"/>
    <x v="1"/>
    <x v="1"/>
    <x v="1"/>
    <x v="0"/>
    <x v="6"/>
    <x v="1"/>
    <x v="1"/>
    <x v="11"/>
  </r>
  <r>
    <x v="12"/>
    <x v="2"/>
    <x v="0"/>
    <x v="1"/>
    <x v="1"/>
    <x v="1"/>
    <x v="1"/>
    <x v="1"/>
    <x v="0"/>
    <x v="6"/>
    <x v="2"/>
    <x v="1"/>
    <x v="12"/>
  </r>
  <r>
    <x v="13"/>
    <x v="1"/>
    <x v="0"/>
    <x v="1"/>
    <x v="1"/>
    <x v="1"/>
    <x v="1"/>
    <x v="1"/>
    <x v="6"/>
    <x v="7"/>
    <x v="1"/>
    <x v="1"/>
    <x v="13"/>
  </r>
  <r>
    <x v="14"/>
    <x v="2"/>
    <x v="0"/>
    <x v="1"/>
    <x v="1"/>
    <x v="1"/>
    <x v="1"/>
    <x v="1"/>
    <x v="6"/>
    <x v="7"/>
    <x v="2"/>
    <x v="1"/>
    <x v="14"/>
  </r>
  <r>
    <x v="15"/>
    <x v="1"/>
    <x v="0"/>
    <x v="1"/>
    <x v="1"/>
    <x v="1"/>
    <x v="1"/>
    <x v="1"/>
    <x v="7"/>
    <x v="8"/>
    <x v="1"/>
    <x v="1"/>
    <x v="15"/>
  </r>
  <r>
    <x v="16"/>
    <x v="2"/>
    <x v="0"/>
    <x v="1"/>
    <x v="1"/>
    <x v="1"/>
    <x v="1"/>
    <x v="1"/>
    <x v="7"/>
    <x v="8"/>
    <x v="2"/>
    <x v="1"/>
    <x v="16"/>
  </r>
  <r>
    <x v="17"/>
    <x v="1"/>
    <x v="0"/>
    <x v="1"/>
    <x v="1"/>
    <x v="1"/>
    <x v="1"/>
    <x v="1"/>
    <x v="8"/>
    <x v="9"/>
    <x v="1"/>
    <x v="1"/>
    <x v="17"/>
  </r>
  <r>
    <x v="18"/>
    <x v="2"/>
    <x v="0"/>
    <x v="1"/>
    <x v="1"/>
    <x v="1"/>
    <x v="1"/>
    <x v="1"/>
    <x v="8"/>
    <x v="9"/>
    <x v="2"/>
    <x v="1"/>
    <x v="18"/>
  </r>
  <r>
    <x v="19"/>
    <x v="3"/>
    <x v="0"/>
    <x v="2"/>
    <x v="2"/>
    <x v="1"/>
    <x v="1"/>
    <x v="1"/>
    <x v="1"/>
    <x v="1"/>
    <x v="1"/>
    <x v="1"/>
    <x v="19"/>
  </r>
  <r>
    <x v="20"/>
    <x v="4"/>
    <x v="0"/>
    <x v="2"/>
    <x v="2"/>
    <x v="1"/>
    <x v="1"/>
    <x v="1"/>
    <x v="1"/>
    <x v="1"/>
    <x v="2"/>
    <x v="1"/>
    <x v="20"/>
  </r>
  <r>
    <x v="21"/>
    <x v="3"/>
    <x v="0"/>
    <x v="2"/>
    <x v="2"/>
    <x v="1"/>
    <x v="1"/>
    <x v="1"/>
    <x v="2"/>
    <x v="2"/>
    <x v="1"/>
    <x v="1"/>
    <x v="21"/>
  </r>
  <r>
    <x v="22"/>
    <x v="4"/>
    <x v="0"/>
    <x v="2"/>
    <x v="2"/>
    <x v="1"/>
    <x v="1"/>
    <x v="1"/>
    <x v="2"/>
    <x v="2"/>
    <x v="2"/>
    <x v="1"/>
    <x v="22"/>
  </r>
  <r>
    <x v="23"/>
    <x v="3"/>
    <x v="0"/>
    <x v="2"/>
    <x v="2"/>
    <x v="1"/>
    <x v="1"/>
    <x v="1"/>
    <x v="3"/>
    <x v="3"/>
    <x v="1"/>
    <x v="1"/>
    <x v="23"/>
  </r>
  <r>
    <x v="24"/>
    <x v="4"/>
    <x v="0"/>
    <x v="2"/>
    <x v="2"/>
    <x v="1"/>
    <x v="1"/>
    <x v="1"/>
    <x v="3"/>
    <x v="3"/>
    <x v="2"/>
    <x v="1"/>
    <x v="24"/>
  </r>
  <r>
    <x v="25"/>
    <x v="3"/>
    <x v="0"/>
    <x v="2"/>
    <x v="2"/>
    <x v="1"/>
    <x v="1"/>
    <x v="1"/>
    <x v="4"/>
    <x v="4"/>
    <x v="1"/>
    <x v="1"/>
    <x v="25"/>
  </r>
  <r>
    <x v="26"/>
    <x v="4"/>
    <x v="0"/>
    <x v="2"/>
    <x v="2"/>
    <x v="1"/>
    <x v="1"/>
    <x v="1"/>
    <x v="4"/>
    <x v="4"/>
    <x v="2"/>
    <x v="1"/>
    <x v="26"/>
  </r>
  <r>
    <x v="27"/>
    <x v="3"/>
    <x v="0"/>
    <x v="2"/>
    <x v="2"/>
    <x v="1"/>
    <x v="1"/>
    <x v="1"/>
    <x v="5"/>
    <x v="5"/>
    <x v="1"/>
    <x v="1"/>
    <x v="27"/>
  </r>
  <r>
    <x v="28"/>
    <x v="4"/>
    <x v="0"/>
    <x v="2"/>
    <x v="2"/>
    <x v="1"/>
    <x v="1"/>
    <x v="1"/>
    <x v="5"/>
    <x v="5"/>
    <x v="2"/>
    <x v="1"/>
    <x v="28"/>
  </r>
  <r>
    <x v="29"/>
    <x v="3"/>
    <x v="0"/>
    <x v="2"/>
    <x v="2"/>
    <x v="1"/>
    <x v="1"/>
    <x v="1"/>
    <x v="0"/>
    <x v="6"/>
    <x v="1"/>
    <x v="1"/>
    <x v="29"/>
  </r>
  <r>
    <x v="30"/>
    <x v="4"/>
    <x v="0"/>
    <x v="2"/>
    <x v="2"/>
    <x v="1"/>
    <x v="1"/>
    <x v="1"/>
    <x v="0"/>
    <x v="6"/>
    <x v="2"/>
    <x v="1"/>
    <x v="30"/>
  </r>
  <r>
    <x v="31"/>
    <x v="3"/>
    <x v="0"/>
    <x v="2"/>
    <x v="2"/>
    <x v="1"/>
    <x v="1"/>
    <x v="1"/>
    <x v="6"/>
    <x v="7"/>
    <x v="1"/>
    <x v="1"/>
    <x v="31"/>
  </r>
  <r>
    <x v="32"/>
    <x v="4"/>
    <x v="0"/>
    <x v="2"/>
    <x v="2"/>
    <x v="1"/>
    <x v="1"/>
    <x v="1"/>
    <x v="6"/>
    <x v="7"/>
    <x v="2"/>
    <x v="1"/>
    <x v="32"/>
  </r>
  <r>
    <x v="33"/>
    <x v="3"/>
    <x v="0"/>
    <x v="2"/>
    <x v="2"/>
    <x v="1"/>
    <x v="1"/>
    <x v="1"/>
    <x v="7"/>
    <x v="8"/>
    <x v="1"/>
    <x v="1"/>
    <x v="33"/>
  </r>
  <r>
    <x v="34"/>
    <x v="4"/>
    <x v="0"/>
    <x v="2"/>
    <x v="2"/>
    <x v="1"/>
    <x v="1"/>
    <x v="1"/>
    <x v="7"/>
    <x v="8"/>
    <x v="2"/>
    <x v="1"/>
    <x v="34"/>
  </r>
  <r>
    <x v="35"/>
    <x v="3"/>
    <x v="0"/>
    <x v="2"/>
    <x v="2"/>
    <x v="1"/>
    <x v="1"/>
    <x v="1"/>
    <x v="8"/>
    <x v="9"/>
    <x v="1"/>
    <x v="1"/>
    <x v="35"/>
  </r>
  <r>
    <x v="36"/>
    <x v="4"/>
    <x v="0"/>
    <x v="2"/>
    <x v="2"/>
    <x v="1"/>
    <x v="1"/>
    <x v="1"/>
    <x v="8"/>
    <x v="9"/>
    <x v="2"/>
    <x v="1"/>
    <x v="36"/>
  </r>
  <r>
    <x v="37"/>
    <x v="5"/>
    <x v="0"/>
    <x v="3"/>
    <x v="3"/>
    <x v="1"/>
    <x v="1"/>
    <x v="1"/>
    <x v="1"/>
    <x v="1"/>
    <x v="1"/>
    <x v="1"/>
    <x v="37"/>
  </r>
  <r>
    <x v="38"/>
    <x v="6"/>
    <x v="0"/>
    <x v="3"/>
    <x v="3"/>
    <x v="1"/>
    <x v="1"/>
    <x v="1"/>
    <x v="1"/>
    <x v="1"/>
    <x v="2"/>
    <x v="1"/>
    <x v="38"/>
  </r>
  <r>
    <x v="39"/>
    <x v="5"/>
    <x v="0"/>
    <x v="3"/>
    <x v="3"/>
    <x v="1"/>
    <x v="1"/>
    <x v="1"/>
    <x v="2"/>
    <x v="2"/>
    <x v="1"/>
    <x v="1"/>
    <x v="39"/>
  </r>
  <r>
    <x v="40"/>
    <x v="6"/>
    <x v="0"/>
    <x v="3"/>
    <x v="3"/>
    <x v="1"/>
    <x v="1"/>
    <x v="1"/>
    <x v="2"/>
    <x v="2"/>
    <x v="2"/>
    <x v="1"/>
    <x v="40"/>
  </r>
  <r>
    <x v="41"/>
    <x v="5"/>
    <x v="0"/>
    <x v="3"/>
    <x v="3"/>
    <x v="1"/>
    <x v="1"/>
    <x v="1"/>
    <x v="3"/>
    <x v="3"/>
    <x v="1"/>
    <x v="1"/>
    <x v="41"/>
  </r>
  <r>
    <x v="42"/>
    <x v="6"/>
    <x v="0"/>
    <x v="3"/>
    <x v="3"/>
    <x v="1"/>
    <x v="1"/>
    <x v="1"/>
    <x v="3"/>
    <x v="3"/>
    <x v="2"/>
    <x v="1"/>
    <x v="42"/>
  </r>
  <r>
    <x v="43"/>
    <x v="5"/>
    <x v="0"/>
    <x v="3"/>
    <x v="3"/>
    <x v="1"/>
    <x v="1"/>
    <x v="1"/>
    <x v="4"/>
    <x v="4"/>
    <x v="1"/>
    <x v="1"/>
    <x v="43"/>
  </r>
  <r>
    <x v="44"/>
    <x v="6"/>
    <x v="0"/>
    <x v="3"/>
    <x v="3"/>
    <x v="1"/>
    <x v="1"/>
    <x v="1"/>
    <x v="4"/>
    <x v="4"/>
    <x v="2"/>
    <x v="1"/>
    <x v="44"/>
  </r>
  <r>
    <x v="45"/>
    <x v="5"/>
    <x v="0"/>
    <x v="3"/>
    <x v="3"/>
    <x v="1"/>
    <x v="1"/>
    <x v="1"/>
    <x v="5"/>
    <x v="5"/>
    <x v="1"/>
    <x v="1"/>
    <x v="45"/>
  </r>
  <r>
    <x v="46"/>
    <x v="6"/>
    <x v="0"/>
    <x v="3"/>
    <x v="3"/>
    <x v="1"/>
    <x v="1"/>
    <x v="1"/>
    <x v="5"/>
    <x v="5"/>
    <x v="2"/>
    <x v="1"/>
    <x v="46"/>
  </r>
  <r>
    <x v="47"/>
    <x v="5"/>
    <x v="0"/>
    <x v="3"/>
    <x v="3"/>
    <x v="1"/>
    <x v="1"/>
    <x v="1"/>
    <x v="0"/>
    <x v="6"/>
    <x v="1"/>
    <x v="1"/>
    <x v="47"/>
  </r>
  <r>
    <x v="48"/>
    <x v="6"/>
    <x v="0"/>
    <x v="3"/>
    <x v="3"/>
    <x v="1"/>
    <x v="1"/>
    <x v="1"/>
    <x v="0"/>
    <x v="6"/>
    <x v="2"/>
    <x v="1"/>
    <x v="48"/>
  </r>
  <r>
    <x v="49"/>
    <x v="5"/>
    <x v="0"/>
    <x v="3"/>
    <x v="3"/>
    <x v="1"/>
    <x v="1"/>
    <x v="1"/>
    <x v="6"/>
    <x v="7"/>
    <x v="1"/>
    <x v="1"/>
    <x v="49"/>
  </r>
  <r>
    <x v="50"/>
    <x v="6"/>
    <x v="0"/>
    <x v="3"/>
    <x v="3"/>
    <x v="1"/>
    <x v="1"/>
    <x v="1"/>
    <x v="6"/>
    <x v="7"/>
    <x v="2"/>
    <x v="1"/>
    <x v="50"/>
  </r>
  <r>
    <x v="51"/>
    <x v="5"/>
    <x v="0"/>
    <x v="3"/>
    <x v="3"/>
    <x v="1"/>
    <x v="1"/>
    <x v="1"/>
    <x v="7"/>
    <x v="8"/>
    <x v="1"/>
    <x v="1"/>
    <x v="51"/>
  </r>
  <r>
    <x v="52"/>
    <x v="6"/>
    <x v="0"/>
    <x v="3"/>
    <x v="3"/>
    <x v="1"/>
    <x v="1"/>
    <x v="1"/>
    <x v="7"/>
    <x v="8"/>
    <x v="2"/>
    <x v="1"/>
    <x v="52"/>
  </r>
  <r>
    <x v="53"/>
    <x v="5"/>
    <x v="0"/>
    <x v="3"/>
    <x v="3"/>
    <x v="1"/>
    <x v="1"/>
    <x v="1"/>
    <x v="8"/>
    <x v="9"/>
    <x v="1"/>
    <x v="1"/>
    <x v="53"/>
  </r>
  <r>
    <x v="54"/>
    <x v="6"/>
    <x v="0"/>
    <x v="3"/>
    <x v="3"/>
    <x v="1"/>
    <x v="1"/>
    <x v="1"/>
    <x v="8"/>
    <x v="9"/>
    <x v="2"/>
    <x v="1"/>
    <x v="54"/>
  </r>
  <r>
    <x v="55"/>
    <x v="7"/>
    <x v="0"/>
    <x v="4"/>
    <x v="4"/>
    <x v="1"/>
    <x v="1"/>
    <x v="1"/>
    <x v="1"/>
    <x v="1"/>
    <x v="3"/>
    <x v="2"/>
    <x v="55"/>
  </r>
  <r>
    <x v="56"/>
    <x v="7"/>
    <x v="0"/>
    <x v="4"/>
    <x v="4"/>
    <x v="1"/>
    <x v="1"/>
    <x v="1"/>
    <x v="2"/>
    <x v="2"/>
    <x v="3"/>
    <x v="2"/>
    <x v="56"/>
  </r>
  <r>
    <x v="57"/>
    <x v="7"/>
    <x v="0"/>
    <x v="4"/>
    <x v="4"/>
    <x v="1"/>
    <x v="1"/>
    <x v="1"/>
    <x v="3"/>
    <x v="3"/>
    <x v="3"/>
    <x v="2"/>
    <x v="57"/>
  </r>
  <r>
    <x v="58"/>
    <x v="7"/>
    <x v="0"/>
    <x v="4"/>
    <x v="4"/>
    <x v="1"/>
    <x v="1"/>
    <x v="1"/>
    <x v="4"/>
    <x v="4"/>
    <x v="3"/>
    <x v="2"/>
    <x v="58"/>
  </r>
  <r>
    <x v="59"/>
    <x v="7"/>
    <x v="0"/>
    <x v="4"/>
    <x v="4"/>
    <x v="1"/>
    <x v="1"/>
    <x v="1"/>
    <x v="5"/>
    <x v="5"/>
    <x v="3"/>
    <x v="2"/>
    <x v="59"/>
  </r>
  <r>
    <x v="60"/>
    <x v="7"/>
    <x v="0"/>
    <x v="4"/>
    <x v="4"/>
    <x v="1"/>
    <x v="1"/>
    <x v="1"/>
    <x v="0"/>
    <x v="6"/>
    <x v="3"/>
    <x v="2"/>
    <x v="60"/>
  </r>
  <r>
    <x v="61"/>
    <x v="7"/>
    <x v="0"/>
    <x v="4"/>
    <x v="4"/>
    <x v="1"/>
    <x v="1"/>
    <x v="1"/>
    <x v="6"/>
    <x v="7"/>
    <x v="3"/>
    <x v="2"/>
    <x v="61"/>
  </r>
  <r>
    <x v="62"/>
    <x v="7"/>
    <x v="0"/>
    <x v="4"/>
    <x v="4"/>
    <x v="1"/>
    <x v="1"/>
    <x v="1"/>
    <x v="7"/>
    <x v="8"/>
    <x v="3"/>
    <x v="2"/>
    <x v="61"/>
  </r>
  <r>
    <x v="63"/>
    <x v="7"/>
    <x v="0"/>
    <x v="4"/>
    <x v="4"/>
    <x v="1"/>
    <x v="1"/>
    <x v="1"/>
    <x v="8"/>
    <x v="9"/>
    <x v="3"/>
    <x v="2"/>
    <x v="61"/>
  </r>
  <r>
    <x v="64"/>
    <x v="8"/>
    <x v="0"/>
    <x v="5"/>
    <x v="5"/>
    <x v="1"/>
    <x v="2"/>
    <x v="1"/>
    <x v="1"/>
    <x v="1"/>
    <x v="1"/>
    <x v="1"/>
    <x v="62"/>
  </r>
  <r>
    <x v="65"/>
    <x v="8"/>
    <x v="0"/>
    <x v="5"/>
    <x v="5"/>
    <x v="1"/>
    <x v="2"/>
    <x v="1"/>
    <x v="2"/>
    <x v="2"/>
    <x v="1"/>
    <x v="1"/>
    <x v="62"/>
  </r>
  <r>
    <x v="66"/>
    <x v="8"/>
    <x v="0"/>
    <x v="5"/>
    <x v="5"/>
    <x v="1"/>
    <x v="2"/>
    <x v="1"/>
    <x v="3"/>
    <x v="3"/>
    <x v="1"/>
    <x v="1"/>
    <x v="62"/>
  </r>
  <r>
    <x v="67"/>
    <x v="8"/>
    <x v="0"/>
    <x v="5"/>
    <x v="5"/>
    <x v="1"/>
    <x v="2"/>
    <x v="1"/>
    <x v="4"/>
    <x v="4"/>
    <x v="1"/>
    <x v="1"/>
    <x v="62"/>
  </r>
  <r>
    <x v="68"/>
    <x v="8"/>
    <x v="0"/>
    <x v="5"/>
    <x v="5"/>
    <x v="1"/>
    <x v="2"/>
    <x v="1"/>
    <x v="5"/>
    <x v="5"/>
    <x v="1"/>
    <x v="1"/>
    <x v="62"/>
  </r>
  <r>
    <x v="69"/>
    <x v="8"/>
    <x v="0"/>
    <x v="5"/>
    <x v="5"/>
    <x v="1"/>
    <x v="2"/>
    <x v="1"/>
    <x v="0"/>
    <x v="6"/>
    <x v="1"/>
    <x v="1"/>
    <x v="62"/>
  </r>
  <r>
    <x v="70"/>
    <x v="8"/>
    <x v="0"/>
    <x v="5"/>
    <x v="5"/>
    <x v="1"/>
    <x v="2"/>
    <x v="1"/>
    <x v="6"/>
    <x v="7"/>
    <x v="1"/>
    <x v="1"/>
    <x v="62"/>
  </r>
  <r>
    <x v="71"/>
    <x v="8"/>
    <x v="0"/>
    <x v="5"/>
    <x v="5"/>
    <x v="1"/>
    <x v="2"/>
    <x v="1"/>
    <x v="7"/>
    <x v="8"/>
    <x v="1"/>
    <x v="1"/>
    <x v="62"/>
  </r>
  <r>
    <x v="72"/>
    <x v="8"/>
    <x v="0"/>
    <x v="5"/>
    <x v="5"/>
    <x v="1"/>
    <x v="2"/>
    <x v="1"/>
    <x v="8"/>
    <x v="9"/>
    <x v="1"/>
    <x v="1"/>
    <x v="62"/>
  </r>
  <r>
    <x v="73"/>
    <x v="9"/>
    <x v="0"/>
    <x v="6"/>
    <x v="6"/>
    <x v="1"/>
    <x v="1"/>
    <x v="1"/>
    <x v="1"/>
    <x v="1"/>
    <x v="1"/>
    <x v="3"/>
    <x v="62"/>
  </r>
  <r>
    <x v="74"/>
    <x v="9"/>
    <x v="0"/>
    <x v="6"/>
    <x v="6"/>
    <x v="1"/>
    <x v="1"/>
    <x v="1"/>
    <x v="2"/>
    <x v="2"/>
    <x v="1"/>
    <x v="3"/>
    <x v="62"/>
  </r>
  <r>
    <x v="75"/>
    <x v="9"/>
    <x v="0"/>
    <x v="6"/>
    <x v="6"/>
    <x v="1"/>
    <x v="1"/>
    <x v="1"/>
    <x v="3"/>
    <x v="3"/>
    <x v="1"/>
    <x v="3"/>
    <x v="62"/>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r>
    <x v="76"/>
    <x v="10"/>
    <x v="1"/>
    <x v="7"/>
    <x v="7"/>
    <x v="2"/>
    <x v="3"/>
    <x v="2"/>
    <x v="9"/>
    <x v="10"/>
    <x v="4"/>
    <x v="4"/>
    <x v="0"/>
  </r>
</pivotCacheRecords>
</file>

<file path=xl/pivotCache/pivotCacheRecords7.xml><?xml version="1.0" encoding="utf-8"?>
<pivotCacheRecords xmlns="http://schemas.openxmlformats.org/spreadsheetml/2006/main" xmlns:r="http://schemas.openxmlformats.org/officeDocument/2006/relationships" count="8">
  <r>
    <x v="0"/>
    <x v="0"/>
    <x v="0"/>
    <x v="0"/>
    <x v="0"/>
    <x v="0"/>
    <x v="0"/>
    <x v="0"/>
    <x v="0"/>
    <x v="0"/>
    <x v="0"/>
    <x v="0"/>
  </r>
  <r>
    <x v="1"/>
    <x v="0"/>
    <x v="0"/>
    <x v="0"/>
    <x v="0"/>
    <x v="0"/>
    <x v="0"/>
    <x v="0"/>
    <x v="0"/>
    <x v="0"/>
    <x v="1"/>
    <x v="1"/>
  </r>
  <r>
    <x v="2"/>
    <x v="1"/>
    <x v="0"/>
    <x v="1"/>
    <x v="1"/>
    <x v="0"/>
    <x v="0"/>
    <x v="0"/>
    <x v="0"/>
    <x v="0"/>
    <x v="0"/>
    <x v="2"/>
  </r>
  <r>
    <x v="3"/>
    <x v="1"/>
    <x v="0"/>
    <x v="1"/>
    <x v="1"/>
    <x v="0"/>
    <x v="0"/>
    <x v="0"/>
    <x v="0"/>
    <x v="0"/>
    <x v="1"/>
    <x v="3"/>
  </r>
  <r>
    <x v="4"/>
    <x v="2"/>
    <x v="0"/>
    <x v="2"/>
    <x v="2"/>
    <x v="0"/>
    <x v="0"/>
    <x v="0"/>
    <x v="0"/>
    <x v="0"/>
    <x v="0"/>
    <x v="4"/>
  </r>
  <r>
    <x v="5"/>
    <x v="2"/>
    <x v="0"/>
    <x v="2"/>
    <x v="2"/>
    <x v="0"/>
    <x v="0"/>
    <x v="0"/>
    <x v="0"/>
    <x v="0"/>
    <x v="1"/>
    <x v="5"/>
  </r>
  <r>
    <x v="6"/>
    <x v="3"/>
    <x v="0"/>
    <x v="3"/>
    <x v="3"/>
    <x v="0"/>
    <x v="0"/>
    <x v="0"/>
    <x v="0"/>
    <x v="0"/>
    <x v="0"/>
    <x v="6"/>
  </r>
  <r>
    <x v="7"/>
    <x v="3"/>
    <x v="0"/>
    <x v="3"/>
    <x v="3"/>
    <x v="0"/>
    <x v="0"/>
    <x v="0"/>
    <x v="0"/>
    <x v="0"/>
    <x v="1"/>
    <x v="4"/>
  </r>
</pivotCacheRecords>
</file>

<file path=xl/pivotCache/pivotCacheRecords8.xml><?xml version="1.0" encoding="utf-8"?>
<pivotCacheRecords xmlns="http://schemas.openxmlformats.org/spreadsheetml/2006/main" xmlns:r="http://schemas.openxmlformats.org/officeDocument/2006/relationships" count="73">
  <r>
    <x v="0"/>
    <x v="0"/>
    <x v="0"/>
    <x v="0"/>
    <x v="0"/>
    <x v="0"/>
    <x v="0"/>
    <x v="0"/>
    <x v="0"/>
    <x v="0"/>
    <x v="0"/>
    <x v="0"/>
    <x v="0"/>
  </r>
  <r>
    <x v="1"/>
    <x v="1"/>
    <x v="0"/>
    <x v="1"/>
    <x v="1"/>
    <x v="0"/>
    <x v="0"/>
    <x v="0"/>
    <x v="0"/>
    <x v="0"/>
    <x v="0"/>
    <x v="0"/>
    <x v="1"/>
  </r>
  <r>
    <x v="2"/>
    <x v="2"/>
    <x v="0"/>
    <x v="2"/>
    <x v="2"/>
    <x v="0"/>
    <x v="0"/>
    <x v="0"/>
    <x v="0"/>
    <x v="0"/>
    <x v="0"/>
    <x v="0"/>
    <x v="2"/>
  </r>
  <r>
    <x v="3"/>
    <x v="3"/>
    <x v="0"/>
    <x v="3"/>
    <x v="3"/>
    <x v="0"/>
    <x v="0"/>
    <x v="0"/>
    <x v="0"/>
    <x v="0"/>
    <x v="0"/>
    <x v="0"/>
    <x v="0"/>
  </r>
  <r>
    <x v="4"/>
    <x v="4"/>
    <x v="0"/>
    <x v="4"/>
    <x v="4"/>
    <x v="0"/>
    <x v="0"/>
    <x v="0"/>
    <x v="0"/>
    <x v="0"/>
    <x v="0"/>
    <x v="0"/>
    <x v="0"/>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r>
    <x v="5"/>
    <x v="5"/>
    <x v="1"/>
    <x v="5"/>
    <x v="5"/>
    <x v="1"/>
    <x v="1"/>
    <x v="1"/>
    <x v="1"/>
    <x v="1"/>
    <x v="1"/>
    <x v="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Home+SOHOPivot" cacheId="2" dataOnRows="1" applyNumberFormats="0" applyBorderFormats="0" applyFontFormats="0" applyPatternFormats="0" applyAlignmentFormats="0" applyWidthHeightFormats="1" dataCaption="Data" updatedVersion="5" minRefreshableVersion="3" asteriskTotals="1" showDrill="0" showMemberPropertyTips="0" rowGrandTotals="0" colGrandTotals="0" itemPrintTitles="1" createdVersion="3" indent="0" compact="0" compactData="0" gridDropZones="1">
  <location ref="B9:J21" firstHeaderRow="1" firstDataRow="3" firstDataCol="6"/>
  <pivotFields count="13">
    <pivotField compact="0" outline="0" subtotalTop="0" showAll="0" includeNewItemsInFilter="1">
      <items count="15">
        <item x="12"/>
        <item x="10"/>
        <item x="11"/>
        <item x="5"/>
        <item x="2"/>
        <item x="3"/>
        <item x="4"/>
        <item x="6"/>
        <item x="0"/>
        <item x="1"/>
        <item x="8"/>
        <item x="9"/>
        <item x="7"/>
        <item x="13"/>
        <item t="default"/>
      </items>
    </pivotField>
    <pivotField name="SKU" axis="axisRow" compact="0" outline="0" subtotalTop="0" showAll="0" includeNewItemsInFilter="1" sortType="ascending" defaultSubtotal="0">
      <items count="11">
        <item x="9"/>
        <item x="7"/>
        <item x="8"/>
        <item x="2"/>
        <item x="3"/>
        <item x="4"/>
        <item x="5"/>
        <item x="0"/>
        <item x="1"/>
        <item x="6"/>
        <item h="1" x="10"/>
      </items>
    </pivotField>
    <pivotField compact="0" outline="0" subtotalTop="0" showAll="0" includeNewItemsInFilter="1" rankBy="0" defaultSubtotal="0">
      <items count="3">
        <item x="2"/>
        <item x="0"/>
        <item x="1"/>
      </items>
    </pivotField>
    <pivotField axis="axisRow" compact="0" outline="0" subtotalTop="0" showAll="0" includeNewItemsInFilter="1" sortType="ascending" rankBy="0" defaultSubtotal="0">
      <items count="5">
        <item x="2"/>
        <item x="0"/>
        <item x="3"/>
        <item x="1"/>
        <item h="1" x="4"/>
      </items>
    </pivotField>
    <pivotField axis="axisRow" compact="0" outline="0" subtotalTop="0" showAll="0" includeNewItemsInFilter="1" defaultSubtotal="0">
      <items count="5">
        <item x="4"/>
        <item x="0"/>
        <item x="1"/>
        <item x="3"/>
        <item x="2"/>
      </items>
    </pivotField>
    <pivotField compact="0" outline="0" subtotalTop="0" showAll="0" includeNewItemsInFilter="1" defaultSubtotal="0">
      <items count="5">
        <item x="4"/>
        <item x="2"/>
        <item x="0"/>
        <item x="1"/>
        <item x="3"/>
      </items>
    </pivotField>
    <pivotField axis="axisRow" compact="0" outline="0" subtotalTop="0" showAll="0" includeNewItemsInFilter="1" defaultSubtotal="0">
      <items count="5">
        <item x="4"/>
        <item x="2"/>
        <item x="0"/>
        <item x="1"/>
        <item x="3"/>
      </items>
    </pivotField>
    <pivotField axis="axisRow" compact="0" outline="0" subtotalTop="0" showAll="0" includeNewItemsInFilter="1" sortType="ascending" rankBy="0" defaultSubtotal="0">
      <items count="4">
        <item x="1"/>
        <item x="0"/>
        <item x="2"/>
        <item x="3"/>
      </items>
    </pivotField>
    <pivotField compact="0" outline="0" subtotalTop="0" showAll="0" includeNewItemsInFilter="1" sortType="ascending" rankBy="0" defaultSubtotal="0">
      <items count="5">
        <item x="3"/>
        <item x="2"/>
        <item x="0"/>
        <item x="1"/>
        <item x="4"/>
      </items>
    </pivotField>
    <pivotField name="Volume" axis="axisRow" compact="0" outline="0" subtotalTop="0" showAll="0" includeNewItemsInFilter="1" sortType="ascending" rankBy="0" defaultSubtotal="0">
      <items count="7">
        <item x="5"/>
        <item x="4"/>
        <item x="2"/>
        <item x="0"/>
        <item x="3"/>
        <item x="1"/>
        <item x="6"/>
      </items>
    </pivotField>
    <pivotField name="Type" axis="axisCol" compact="0" outline="0" subtotalTop="0" showAll="0" includeNewItemsInFilter="1" rankBy="0" defaultSubtotal="0">
      <items count="4">
        <item x="1"/>
        <item x="0"/>
        <item x="2"/>
        <item h="1" x="3"/>
      </items>
    </pivotField>
    <pivotField axis="axisCol" compact="0" outline="0" subtotalTop="0" showAll="0" includeNewItemsInFilter="1" sortType="ascending" rankBy="0" defaultSubtotal="0">
      <items count="2">
        <item x="0"/>
        <item h="1" x="1"/>
      </items>
    </pivotField>
    <pivotField dataField="1" compact="0" outline="0" subtotalTop="0" showAll="0" includeNewItemsInFilter="1">
      <items count="12">
        <item x="9"/>
        <item x="8"/>
        <item x="5"/>
        <item x="0"/>
        <item x="2"/>
        <item x="6"/>
        <item x="3"/>
        <item x="7"/>
        <item x="1"/>
        <item x="4"/>
        <item x="10"/>
        <item t="default"/>
      </items>
    </pivotField>
  </pivotFields>
  <rowFields count="6">
    <field x="3"/>
    <field x="4"/>
    <field x="7"/>
    <field x="9"/>
    <field x="6"/>
    <field x="1"/>
  </rowFields>
  <rowItems count="10">
    <i>
      <x/>
      <x v="4"/>
      <x/>
      <x v="1"/>
      <x v="1"/>
      <x v="1"/>
    </i>
    <i r="2">
      <x v="1"/>
      <x v="1"/>
      <x v="1"/>
      <x v="2"/>
    </i>
    <i>
      <x v="1"/>
      <x v="1"/>
      <x/>
      <x v="2"/>
      <x v="2"/>
      <x v="3"/>
    </i>
    <i r="3">
      <x v="3"/>
      <x v="2"/>
      <x v="4"/>
    </i>
    <i r="3">
      <x v="5"/>
      <x v="2"/>
      <x v="5"/>
    </i>
    <i r="2">
      <x v="1"/>
      <x v="2"/>
      <x v="2"/>
      <x v="6"/>
    </i>
    <i r="3">
      <x v="3"/>
      <x v="2"/>
      <x v="7"/>
    </i>
    <i r="3">
      <x v="5"/>
      <x v="2"/>
      <x v="8"/>
    </i>
    <i>
      <x v="2"/>
      <x v="3"/>
      <x v="1"/>
      <x/>
      <x v="4"/>
      <x/>
    </i>
    <i>
      <x v="3"/>
      <x v="2"/>
      <x v="2"/>
      <x v="4"/>
      <x v="3"/>
      <x v="9"/>
    </i>
  </rowItems>
  <colFields count="2">
    <field x="10"/>
    <field x="11"/>
  </colFields>
  <colItems count="3">
    <i>
      <x/>
      <x/>
    </i>
    <i>
      <x v="1"/>
      <x/>
    </i>
    <i>
      <x v="2"/>
      <x/>
    </i>
  </colItems>
  <dataFields count="1">
    <dataField name="Max of Price" fld="12" subtotal="max" baseField="0" baseItem="0" numFmtId="4"/>
  </dataFields>
  <formats count="65">
    <format dxfId="891">
      <pivotArea type="all" dataOnly="0" outline="0" fieldPosition="0"/>
    </format>
    <format dxfId="890">
      <pivotArea type="all" dataOnly="0" outline="0" fieldPosition="0"/>
    </format>
    <format dxfId="889">
      <pivotArea field="2" type="button" dataOnly="0" labelOnly="1" outline="0"/>
    </format>
    <format dxfId="888">
      <pivotArea field="3" type="button" dataOnly="0" labelOnly="1" outline="0" axis="axisRow" fieldPosition="0"/>
    </format>
    <format dxfId="887">
      <pivotArea field="4" type="button" dataOnly="0" labelOnly="1" outline="0" axis="axisRow" fieldPosition="1"/>
    </format>
    <format dxfId="886">
      <pivotArea field="5" type="button" dataOnly="0" labelOnly="1" outline="0"/>
    </format>
    <format dxfId="885">
      <pivotArea field="1" type="button" dataOnly="0" labelOnly="1" outline="0" axis="axisRow" fieldPosition="5"/>
    </format>
    <format dxfId="884">
      <pivotArea field="2" type="button" dataOnly="0" labelOnly="1" outline="0"/>
    </format>
    <format dxfId="883">
      <pivotArea field="5" type="button" dataOnly="0" labelOnly="1" outline="0"/>
    </format>
    <format dxfId="882">
      <pivotArea field="8" type="button" dataOnly="0" labelOnly="1" outline="0"/>
    </format>
    <format dxfId="881">
      <pivotArea field="8" type="button" dataOnly="0" labelOnly="1" outline="0"/>
    </format>
    <format dxfId="880">
      <pivotArea field="8" type="button" dataOnly="0" labelOnly="1" outline="0"/>
    </format>
    <format dxfId="879">
      <pivotArea type="topRight" dataOnly="0" labelOnly="1" outline="0" fieldPosition="0"/>
    </format>
    <format dxfId="878">
      <pivotArea type="all" dataOnly="0" outline="0" fieldPosition="0"/>
    </format>
    <format dxfId="877">
      <pivotArea field="2" type="button" dataOnly="0" labelOnly="1" outline="0"/>
    </format>
    <format dxfId="876">
      <pivotArea field="3" type="button" dataOnly="0" labelOnly="1" outline="0" axis="axisRow" fieldPosition="0"/>
    </format>
    <format dxfId="875">
      <pivotArea field="4" type="button" dataOnly="0" labelOnly="1" outline="0" axis="axisRow" fieldPosition="1"/>
    </format>
    <format dxfId="874">
      <pivotArea field="5" type="button" dataOnly="0" labelOnly="1" outline="0"/>
    </format>
    <format dxfId="873">
      <pivotArea field="1" type="button" dataOnly="0" labelOnly="1" outline="0" axis="axisRow" fieldPosition="5"/>
    </format>
    <format dxfId="872">
      <pivotArea type="origin" dataOnly="0" labelOnly="1" outline="0" fieldPosition="0"/>
    </format>
    <format dxfId="871">
      <pivotArea field="2" type="button" dataOnly="0" labelOnly="1" outline="0"/>
    </format>
    <format dxfId="870">
      <pivotArea field="7" type="button" dataOnly="0" labelOnly="1" outline="0" axis="axisRow" fieldPosition="2"/>
    </format>
    <format dxfId="869">
      <pivotArea field="6" type="button" dataOnly="0" labelOnly="1" outline="0" axis="axisRow" fieldPosition="4"/>
    </format>
    <format dxfId="868">
      <pivotArea field="8" type="button" dataOnly="0" labelOnly="1" outline="0"/>
    </format>
    <format dxfId="867">
      <pivotArea dataOnly="0" labelOnly="1" outline="0" fieldPosition="0">
        <references count="1">
          <reference field="3" count="0"/>
        </references>
      </pivotArea>
    </format>
    <format dxfId="866">
      <pivotArea field="3" type="button" dataOnly="0" labelOnly="1" outline="0" axis="axisRow" fieldPosition="0"/>
    </format>
    <format dxfId="865">
      <pivotArea field="4" type="button" dataOnly="0" labelOnly="1" outline="0" axis="axisRow" fieldPosition="1"/>
    </format>
    <format dxfId="864">
      <pivotArea field="7" type="button" dataOnly="0" labelOnly="1" outline="0" axis="axisRow" fieldPosition="2"/>
    </format>
    <format dxfId="863">
      <pivotArea field="9" type="button" dataOnly="0" labelOnly="1" outline="0" axis="axisRow" fieldPosition="3"/>
    </format>
    <format dxfId="862">
      <pivotArea field="6" type="button" dataOnly="0" labelOnly="1" outline="0" axis="axisRow" fieldPosition="4"/>
    </format>
    <format dxfId="861">
      <pivotArea field="1" type="button" dataOnly="0" labelOnly="1" outline="0" axis="axisRow" fieldPosition="5"/>
    </format>
    <format dxfId="860">
      <pivotArea field="3" type="button" dataOnly="0" labelOnly="1" outline="0" axis="axisRow" fieldPosition="0"/>
    </format>
    <format dxfId="859">
      <pivotArea field="4" type="button" dataOnly="0" labelOnly="1" outline="0" axis="axisRow" fieldPosition="1"/>
    </format>
    <format dxfId="858">
      <pivotArea field="7" type="button" dataOnly="0" labelOnly="1" outline="0" axis="axisRow" fieldPosition="2"/>
    </format>
    <format dxfId="857">
      <pivotArea field="9" type="button" dataOnly="0" labelOnly="1" outline="0" axis="axisRow" fieldPosition="3"/>
    </format>
    <format dxfId="856">
      <pivotArea field="6" type="button" dataOnly="0" labelOnly="1" outline="0" axis="axisRow" fieldPosition="4"/>
    </format>
    <format dxfId="855">
      <pivotArea field="1" type="button" dataOnly="0" labelOnly="1" outline="0" axis="axisRow" fieldPosition="5"/>
    </format>
    <format dxfId="854">
      <pivotArea type="topRight" dataOnly="0" labelOnly="1" outline="0" fieldPosition="0"/>
    </format>
    <format dxfId="853">
      <pivotArea type="origin" dataOnly="0" labelOnly="1" outline="0" fieldPosition="0"/>
    </format>
    <format dxfId="852">
      <pivotArea field="10" type="button" dataOnly="0" labelOnly="1" outline="0" axis="axisCol" fieldPosition="0"/>
    </format>
    <format dxfId="851">
      <pivotArea field="11" type="button" dataOnly="0" labelOnly="1" outline="0" axis="axisCol" fieldPosition="1"/>
    </format>
    <format dxfId="850">
      <pivotArea dataOnly="0" labelOnly="1" outline="0" fieldPosition="0">
        <references count="1">
          <reference field="10" count="0"/>
        </references>
      </pivotArea>
    </format>
    <format dxfId="849">
      <pivotArea type="origin" dataOnly="0" labelOnly="1" outline="0" fieldPosition="0"/>
    </format>
    <format dxfId="848">
      <pivotArea field="10" type="button" dataOnly="0" labelOnly="1" outline="0" axis="axisCol" fieldPosition="0"/>
    </format>
    <format dxfId="847">
      <pivotArea field="11" type="button" dataOnly="0" labelOnly="1" outline="0" axis="axisCol" fieldPosition="1"/>
    </format>
    <format dxfId="846">
      <pivotArea dataOnly="0" labelOnly="1" outline="0" fieldPosition="0">
        <references count="1">
          <reference field="10" count="0"/>
        </references>
      </pivotArea>
    </format>
    <format dxfId="845">
      <pivotArea field="3" type="button" dataOnly="0" labelOnly="1" outline="0" axis="axisRow" fieldPosition="0"/>
    </format>
    <format dxfId="844">
      <pivotArea field="4" type="button" dataOnly="0" labelOnly="1" outline="0" axis="axisRow" fieldPosition="1"/>
    </format>
    <format dxfId="843">
      <pivotArea field="7" type="button" dataOnly="0" labelOnly="1" outline="0" axis="axisRow" fieldPosition="2"/>
    </format>
    <format dxfId="842">
      <pivotArea field="9" type="button" dataOnly="0" labelOnly="1" outline="0" axis="axisRow" fieldPosition="3"/>
    </format>
    <format dxfId="841">
      <pivotArea field="6" type="button" dataOnly="0" labelOnly="1" outline="0" axis="axisRow" fieldPosition="4"/>
    </format>
    <format dxfId="840">
      <pivotArea field="1" type="button" dataOnly="0" labelOnly="1" outline="0" axis="axisRow" fieldPosition="5"/>
    </format>
    <format dxfId="839">
      <pivotArea dataOnly="0" labelOnly="1" outline="0" fieldPosition="0">
        <references count="2">
          <reference field="10" count="0" selected="0"/>
          <reference field="11" count="0"/>
        </references>
      </pivotArea>
    </format>
    <format dxfId="838">
      <pivotArea dataOnly="0" labelOnly="1" outline="0" fieldPosition="0">
        <references count="1">
          <reference field="3" count="0"/>
        </references>
      </pivotArea>
    </format>
    <format dxfId="837">
      <pivotArea dataOnly="0" labelOnly="1" outline="0" fieldPosition="0">
        <references count="1">
          <reference field="3" count="0"/>
        </references>
      </pivotArea>
    </format>
    <format dxfId="836">
      <pivotArea dataOnly="0" labelOnly="1" outline="0" fieldPosition="0">
        <references count="3">
          <reference field="3" count="0" selected="0"/>
          <reference field="4" count="0" selected="0"/>
          <reference field="7" count="0"/>
        </references>
      </pivotArea>
    </format>
    <format dxfId="835">
      <pivotArea dataOnly="0" labelOnly="1" outline="0" fieldPosition="0">
        <references count="4">
          <reference field="3" count="0" selected="0"/>
          <reference field="4" count="0" selected="0"/>
          <reference field="7" count="0" selected="0"/>
          <reference field="9" count="0"/>
        </references>
      </pivotArea>
    </format>
    <format dxfId="834">
      <pivotArea dataOnly="0" labelOnly="1" outline="0" fieldPosition="0">
        <references count="5">
          <reference field="3" count="0" selected="0"/>
          <reference field="4" count="0" selected="0"/>
          <reference field="6" count="0"/>
          <reference field="7" count="0" selected="0"/>
          <reference field="9" count="0" selected="0"/>
        </references>
      </pivotArea>
    </format>
    <format dxfId="833">
      <pivotArea dataOnly="0" labelOnly="1" outline="0" fieldPosition="0">
        <references count="6">
          <reference field="1" count="0"/>
          <reference field="3" count="0" selected="0"/>
          <reference field="4" count="0" selected="0"/>
          <reference field="6" count="0" selected="0"/>
          <reference field="7" count="0" selected="0"/>
          <reference field="9" count="0" selected="0"/>
        </references>
      </pivotArea>
    </format>
    <format dxfId="832">
      <pivotArea outline="0" fieldPosition="0"/>
    </format>
    <format dxfId="831">
      <pivotArea dataOnly="0" labelOnly="1" outline="0" fieldPosition="0">
        <references count="2">
          <reference field="3" count="0" selected="0"/>
          <reference field="4" count="0"/>
        </references>
      </pivotArea>
    </format>
    <format dxfId="830">
      <pivotArea field="10" type="button" dataOnly="0" labelOnly="1" outline="0" axis="axisCol" fieldPosition="0"/>
    </format>
    <format dxfId="829">
      <pivotArea field="11" type="button" dataOnly="0" labelOnly="1" outline="0" axis="axisCol" fieldPosition="1"/>
    </format>
    <format dxfId="828">
      <pivotArea dataOnly="0" labelOnly="1" outline="0" fieldPosition="0">
        <references count="1">
          <reference field="10" count="0"/>
        </references>
      </pivotArea>
    </format>
    <format dxfId="827">
      <pivotArea outline="0" fieldPosition="0"/>
    </format>
  </formats>
  <conditionalFormats count="1">
    <conditionalFormat priority="7">
      <pivotAreas count="1">
        <pivotArea type="data" outline="0" collapsedLevelsAreSubtotals="1" fieldPosition="0">
          <references count="1">
            <reference field="4294967294" count="1" selected="0">
              <x v="0"/>
            </reference>
          </references>
        </pivotArea>
      </pivotAreas>
    </conditionalFormat>
  </conditionalFormats>
  <pivotTableStyleInfo showRowHeaders="1" showColHeaders="1" showRowStripes="0" showColStripes="0" showLastColumn="1"/>
</pivotTableDefinition>
</file>

<file path=xl/pivotTables/pivotTable10.xml><?xml version="1.0" encoding="utf-8"?>
<pivotTableDefinition xmlns="http://schemas.openxmlformats.org/spreadsheetml/2006/main" name="MigrationPivot" cacheId="0" dataOnRows="1" applyNumberFormats="0" applyBorderFormats="0" applyFontFormats="0" applyPatternFormats="0" applyAlignmentFormats="0" applyWidthHeightFormats="1" dataCaption="Data" updatedVersion="5" minRefreshableVersion="3" asteriskTotals="1" showDrill="0" showMemberPropertyTips="0" rowGrandTotals="0" colGrandTotals="0" itemPrintTitles="1" createdVersion="3" indent="0" compact="0" compactData="0" gridDropZones="1">
  <location ref="C9:K24" firstHeaderRow="2" firstDataRow="2" firstDataCol="3"/>
  <pivotFields count="3">
    <pivotField axis="axisRow" compact="0" outline="0" subtotalTop="0" showAll="0" includeNewItemsInFilter="1" defaultSubtotal="0">
      <items count="16">
        <item m="1" x="15"/>
        <item x="0"/>
        <item x="1"/>
        <item x="2"/>
        <item x="3"/>
        <item x="4"/>
        <item x="5"/>
        <item x="6"/>
        <item x="7"/>
        <item x="8"/>
        <item x="9"/>
        <item x="10"/>
        <item x="11"/>
        <item x="12"/>
        <item x="13"/>
        <item h="1" x="14"/>
      </items>
    </pivotField>
    <pivotField axis="axisRow" compact="0" outline="0" subtotalTop="0" showAll="0" includeNewItemsInFilter="1" defaultSubtotal="0">
      <items count="3">
        <item x="0"/>
        <item x="2"/>
        <item x="1"/>
      </items>
    </pivotField>
    <pivotField axis="axisRow" compact="0" outline="0" subtotalTop="0" showAll="0" includeNewItemsInFilter="1" defaultSubtotal="0">
      <items count="36">
        <item m="1" x="28"/>
        <item n="4861: Kaspersky Endpoint Security для бизнеса – Стартовый" m="1" x="21"/>
        <item n="4861: Kaspersky Endpoint Security для бизнеса – Стартовый + 4025: Kaspersky Security для мобильных устройств" m="1" x="12"/>
        <item n="4861: Kaspersky Endpoint Security для бизнеса – Стартовый + 4025: Kaspersky Security для мобильных устройств2" m="1" x="23"/>
        <item n="4861: Kaspersky Endpoint Security для бизнеса – Стартовый2" m="1" x="34"/>
        <item n="4863: Kaspersky Endpoint Security для бизнеса – Стандартный" m="1" x="30"/>
        <item m="1" x="24"/>
        <item n="4863: Kaspersky Endpoint Security для бизнеса – Стандартный + 4313: Kaspersky Security для почтовых серверов (Add-on)" m="1" x="18"/>
        <item n="4863: Kaspersky Endpoint Security для бизнеса – Стандартный + 4313: Kaspersky Security для почтовых серверов (Add-on) + 4413: Kaspersky Security для интернет-шлюзов (Add-on) + 4323: Kaspersky Security для серверов совместной работы (Add-on)" m="1" x="35"/>
        <item n="4863: Kaspersky Endpoint Security для бизнеса – Стандартный + 4313: Kaspersky Security для почтовых серверов (Add-on) + 4413: Kaspersky Security для интернет-шлюзов (Add-on) + 4323: Kaspersky Security для серверов совместной работы (Add-on)2" m="1" x="16"/>
        <item n="4863: Kaspersky Endpoint Security для бизнеса – Стандартный2" m="1" x="13"/>
        <item n="4867: Kaspersky Endpoint Security для бизнеса – Расширенный" m="1" x="14"/>
        <item n="4867: Kaspersky Endpoint Security для бизнеса – Расширенный + 4313: Kaspersky Security для почтовых серверов (Add-on)" m="1" x="27"/>
        <item n="4867: Kaspersky Endpoint Security для бизнеса – Расширенный + 4313: Kaspersky Security для почтовых серверов (Add-on) + 4413: Kaspersky Security для интернет-шлюзов (Add-on) + 4323: Kaspersky Security for Collaboration (Add-on)" m="1" x="29"/>
        <item n="4867: Kaspersky Endpoint Security для бизнеса – Расширенный + 4313: Kaspersky Security для почтовых серверов (Add-on)2" m="1" x="15"/>
        <item n="4867: Kaspersky Endpoint Security для бизнеса – Расширенный2" m="1" x="31"/>
        <item m="1" x="17"/>
        <item n="4869: Kaspersky Total Security для бизнеса" m="1" x="25"/>
        <item n="4869: Kaspersky Total Security для бизнеса2" m="1" x="33"/>
        <item x="11"/>
        <item x="0"/>
        <item x="3"/>
        <item x="1"/>
        <item x="2"/>
        <item x="4"/>
        <item x="5"/>
        <item m="1" x="26"/>
        <item m="1" x="19"/>
        <item x="8"/>
        <item m="1" x="20"/>
        <item m="1" x="22"/>
        <item x="6"/>
        <item x="7"/>
        <item x="9"/>
        <item m="1" x="32"/>
        <item x="10"/>
      </items>
    </pivotField>
  </pivotFields>
  <rowFields count="3">
    <field x="0"/>
    <field x="1"/>
    <field x="2"/>
  </rowFields>
  <rowItems count="14">
    <i>
      <x v="1"/>
      <x/>
      <x v="20"/>
    </i>
    <i>
      <x v="2"/>
      <x v="2"/>
      <x v="22"/>
    </i>
    <i>
      <x v="3"/>
      <x v="2"/>
      <x v="23"/>
    </i>
    <i>
      <x v="4"/>
      <x v="2"/>
      <x v="21"/>
    </i>
    <i>
      <x v="5"/>
      <x v="2"/>
      <x v="24"/>
    </i>
    <i>
      <x v="6"/>
      <x v="2"/>
      <x v="25"/>
    </i>
    <i>
      <x v="7"/>
      <x v="2"/>
      <x v="21"/>
    </i>
    <i>
      <x v="8"/>
      <x v="2"/>
      <x v="24"/>
    </i>
    <i>
      <x v="9"/>
      <x v="2"/>
      <x v="31"/>
    </i>
    <i>
      <x v="10"/>
      <x v="2"/>
      <x v="32"/>
    </i>
    <i>
      <x v="11"/>
      <x v="2"/>
      <x v="28"/>
    </i>
    <i>
      <x v="12"/>
      <x/>
      <x v="28"/>
    </i>
    <i>
      <x v="13"/>
      <x v="2"/>
      <x v="33"/>
    </i>
    <i>
      <x v="14"/>
      <x v="2"/>
      <x v="35"/>
    </i>
  </rowItems>
  <colItems count="1">
    <i/>
  </colItems>
  <formats count="71">
    <format dxfId="70">
      <pivotArea type="all" dataOnly="0" outline="0" fieldPosition="0"/>
    </format>
    <format dxfId="69">
      <pivotArea type="all" dataOnly="0" outline="0" fieldPosition="0"/>
    </format>
    <format dxfId="68">
      <pivotArea type="topRight" dataOnly="0" labelOnly="1" outline="0" fieldPosition="0"/>
    </format>
    <format dxfId="67">
      <pivotArea type="all" dataOnly="0" outline="0" fieldPosition="0"/>
    </format>
    <format dxfId="66">
      <pivotArea type="origin" dataOnly="0" labelOnly="1" outline="0" fieldPosition="0"/>
    </format>
    <format dxfId="65">
      <pivotArea type="origin" dataOnly="0" labelOnly="1" outline="0" fieldPosition="0"/>
    </format>
    <format dxfId="64">
      <pivotArea outline="0" fieldPosition="0"/>
    </format>
    <format dxfId="63">
      <pivotArea outline="0" fieldPosition="0"/>
    </format>
    <format dxfId="62">
      <pivotArea outline="0" fieldPosition="0"/>
    </format>
    <format dxfId="61">
      <pivotArea type="origin" dataOnly="0" labelOnly="1" outline="0" fieldPosition="0"/>
    </format>
    <format dxfId="60">
      <pivotArea type="topRight" dataOnly="0" labelOnly="1" outline="0" fieldPosition="0"/>
    </format>
    <format dxfId="59">
      <pivotArea type="origin" dataOnly="0" labelOnly="1" outline="0" offset="A1" fieldPosition="0"/>
    </format>
    <format dxfId="58">
      <pivotArea outline="0" fieldPosition="0"/>
    </format>
    <format dxfId="57">
      <pivotArea type="topRight" dataOnly="0" labelOnly="1" outline="0" fieldPosition="0"/>
    </format>
    <format dxfId="56">
      <pivotArea outline="0" fieldPosition="0"/>
    </format>
    <format dxfId="55">
      <pivotArea type="topRight" dataOnly="0" labelOnly="1" outline="0" fieldPosition="0"/>
    </format>
    <format dxfId="54">
      <pivotArea field="0" type="button" dataOnly="0" labelOnly="1" outline="0" axis="axisRow" fieldPosition="0"/>
    </format>
    <format dxfId="53">
      <pivotArea field="2" type="button" dataOnly="0" labelOnly="1" outline="0" axis="axisRow" fieldPosition="2"/>
    </format>
    <format dxfId="52">
      <pivotArea field="0" type="button" dataOnly="0" labelOnly="1" outline="0" axis="axisRow" fieldPosition="0"/>
    </format>
    <format dxfId="51">
      <pivotArea field="2" type="button" dataOnly="0" labelOnly="1" outline="0" axis="axisRow" fieldPosition="2"/>
    </format>
    <format dxfId="50">
      <pivotArea field="1" type="button" dataOnly="0" labelOnly="1" outline="0" axis="axisRow" fieldPosition="1"/>
    </format>
    <format dxfId="49">
      <pivotArea dataOnly="0" labelOnly="1" outline="0" fieldPosition="0">
        <references count="1">
          <reference field="0" count="1">
            <x v="15"/>
          </reference>
        </references>
      </pivotArea>
    </format>
    <format dxfId="48">
      <pivotArea dataOnly="0" labelOnly="1" outline="0" fieldPosition="0">
        <references count="2">
          <reference field="0" count="1" selected="0">
            <x v="15"/>
          </reference>
          <reference field="1" count="1">
            <x v="1"/>
          </reference>
        </references>
      </pivotArea>
    </format>
    <format dxfId="47">
      <pivotArea dataOnly="0" labelOnly="1" outline="0" fieldPosition="0">
        <references count="3">
          <reference field="0" count="1" selected="0">
            <x v="15"/>
          </reference>
          <reference field="1" count="1" selected="0">
            <x v="1"/>
          </reference>
          <reference field="2" count="1">
            <x v="19"/>
          </reference>
        </references>
      </pivotArea>
    </format>
    <format dxfId="46">
      <pivotArea dataOnly="0" labelOnly="1" outline="0" fieldPosition="0">
        <references count="3">
          <reference field="0" count="1" selected="0">
            <x v="0"/>
          </reference>
          <reference field="1" count="1" selected="0">
            <x v="0"/>
          </reference>
          <reference field="2" count="1">
            <x v="0"/>
          </reference>
        </references>
      </pivotArea>
    </format>
    <format dxfId="45">
      <pivotArea dataOnly="0" labelOnly="1" outline="0" fieldPosition="0">
        <references count="3">
          <reference field="0" count="1" selected="0">
            <x v="3"/>
          </reference>
          <reference field="1" count="1" selected="0">
            <x v="2"/>
          </reference>
          <reference field="2" count="1">
            <x v="1"/>
          </reference>
        </references>
      </pivotArea>
    </format>
    <format dxfId="44">
      <pivotArea dataOnly="0" labelOnly="1" outline="0" fieldPosition="0">
        <references count="3">
          <reference field="0" count="1" selected="0">
            <x v="4"/>
          </reference>
          <reference field="1" count="1" selected="0">
            <x v="2"/>
          </reference>
          <reference field="2" count="1">
            <x v="11"/>
          </reference>
        </references>
      </pivotArea>
    </format>
    <format dxfId="43">
      <pivotArea dataOnly="0" labelOnly="1" outline="0" fieldPosition="0">
        <references count="3">
          <reference field="0" count="1" selected="0">
            <x v="5"/>
          </reference>
          <reference field="1" count="1" selected="0">
            <x v="2"/>
          </reference>
          <reference field="2" count="1">
            <x v="17"/>
          </reference>
        </references>
      </pivotArea>
    </format>
    <format dxfId="42">
      <pivotArea dataOnly="0" labelOnly="1" outline="0" fieldPosition="0">
        <references count="3">
          <reference field="0" count="1" selected="0">
            <x v="1"/>
          </reference>
          <reference field="1" count="1" selected="0">
            <x v="0"/>
          </reference>
          <reference field="2" count="1">
            <x v="5"/>
          </reference>
        </references>
      </pivotArea>
    </format>
    <format dxfId="41">
      <pivotArea dataOnly="0" labelOnly="1" outline="0" fieldPosition="0">
        <references count="3">
          <reference field="0" count="1" selected="0">
            <x v="7"/>
          </reference>
          <reference field="1" count="1" selected="0">
            <x v="2"/>
          </reference>
          <reference field="2" count="1">
            <x v="11"/>
          </reference>
        </references>
      </pivotArea>
    </format>
    <format dxfId="40">
      <pivotArea dataOnly="0" labelOnly="1" outline="0" fieldPosition="0">
        <references count="3">
          <reference field="0" count="1" selected="0">
            <x v="8"/>
          </reference>
          <reference field="1" count="1" selected="0">
            <x v="2"/>
          </reference>
          <reference field="2" count="1">
            <x v="17"/>
          </reference>
        </references>
      </pivotArea>
    </format>
    <format dxfId="39">
      <pivotArea dataOnly="0" labelOnly="1" outline="0" fieldPosition="0">
        <references count="3">
          <reference field="0" count="1" selected="0">
            <x v="6"/>
          </reference>
          <reference field="1" count="1" selected="0">
            <x v="2"/>
          </reference>
          <reference field="2" count="1">
            <x v="5"/>
          </reference>
        </references>
      </pivotArea>
    </format>
    <format dxfId="38">
      <pivotArea dataOnly="0" labelOnly="1" outline="0" fieldPosition="0">
        <references count="3">
          <reference field="0" count="1" selected="0">
            <x v="10"/>
          </reference>
          <reference field="1" count="1" selected="0">
            <x v="2"/>
          </reference>
          <reference field="2" count="1">
            <x v="12"/>
          </reference>
        </references>
      </pivotArea>
    </format>
    <format dxfId="37">
      <pivotArea dataOnly="0" labelOnly="1" outline="0" fieldPosition="0">
        <references count="3">
          <reference field="0" count="1" selected="0">
            <x v="11"/>
          </reference>
          <reference field="1" count="1" selected="0">
            <x v="2"/>
          </reference>
          <reference field="2" count="1">
            <x v="17"/>
          </reference>
        </references>
      </pivotArea>
    </format>
    <format dxfId="36">
      <pivotArea dataOnly="0" labelOnly="1" outline="0" fieldPosition="0">
        <references count="3">
          <reference field="0" count="1" selected="0">
            <x v="9"/>
          </reference>
          <reference field="1" count="1" selected="0">
            <x v="2"/>
          </reference>
          <reference field="2" count="1">
            <x v="7"/>
          </reference>
        </references>
      </pivotArea>
    </format>
    <format dxfId="35">
      <pivotArea dataOnly="0" labelOnly="1" outline="0" fieldPosition="0">
        <references count="3">
          <reference field="0" count="1" selected="0">
            <x v="13"/>
          </reference>
          <reference field="1" count="1" selected="0">
            <x v="2"/>
          </reference>
          <reference field="2" count="1">
            <x v="8"/>
          </reference>
        </references>
      </pivotArea>
    </format>
    <format dxfId="34">
      <pivotArea dataOnly="0" labelOnly="1" outline="0" fieldPosition="0">
        <references count="3">
          <reference field="0" count="1" selected="0">
            <x v="14"/>
          </reference>
          <reference field="1" count="1" selected="0">
            <x v="2"/>
          </reference>
          <reference field="2" count="1">
            <x v="13"/>
          </reference>
        </references>
      </pivotArea>
    </format>
    <format dxfId="33">
      <pivotArea dataOnly="0" labelOnly="1" outline="0" fieldPosition="0">
        <references count="3">
          <reference field="0" count="1" selected="0">
            <x v="12"/>
          </reference>
          <reference field="1" count="1" selected="0">
            <x v="0"/>
          </reference>
          <reference field="2" count="1">
            <x v="17"/>
          </reference>
        </references>
      </pivotArea>
    </format>
    <format dxfId="32">
      <pivotArea dataOnly="0" labelOnly="1" outline="0" fieldPosition="0">
        <references count="3">
          <reference field="0" count="1" selected="0">
            <x v="2"/>
          </reference>
          <reference field="1" count="1" selected="0">
            <x v="2"/>
          </reference>
          <reference field="2" count="1">
            <x v="2"/>
          </reference>
        </references>
      </pivotArea>
    </format>
    <format dxfId="31">
      <pivotArea dataOnly="0" labelOnly="1" outline="0" fieldPosition="0">
        <references count="3">
          <reference field="0" count="1" selected="0">
            <x v="1"/>
          </reference>
          <reference field="1" count="1" selected="0">
            <x v="0"/>
          </reference>
          <reference field="2" count="1">
            <x v="10"/>
          </reference>
        </references>
      </pivotArea>
    </format>
    <format dxfId="30">
      <pivotArea dataOnly="0" labelOnly="1" outline="0" fieldPosition="0">
        <references count="3">
          <reference field="0" count="1" selected="0">
            <x v="2"/>
          </reference>
          <reference field="1" count="1" selected="0">
            <x v="2"/>
          </reference>
          <reference field="2" count="1">
            <x v="3"/>
          </reference>
        </references>
      </pivotArea>
    </format>
    <format dxfId="29">
      <pivotArea dataOnly="0" labelOnly="1" outline="0" fieldPosition="0">
        <references count="3">
          <reference field="0" count="1" selected="0">
            <x v="3"/>
          </reference>
          <reference field="1" count="1" selected="0">
            <x v="2"/>
          </reference>
          <reference field="2" count="1">
            <x v="4"/>
          </reference>
        </references>
      </pivotArea>
    </format>
    <format dxfId="28">
      <pivotArea dataOnly="0" labelOnly="1" outline="0" fieldPosition="0">
        <references count="3">
          <reference field="0" count="1" selected="0">
            <x v="4"/>
          </reference>
          <reference field="1" count="1" selected="0">
            <x v="2"/>
          </reference>
          <reference field="2" count="1">
            <x v="15"/>
          </reference>
        </references>
      </pivotArea>
    </format>
    <format dxfId="27">
      <pivotArea dataOnly="0" labelOnly="1" outline="0" fieldPosition="0">
        <references count="3">
          <reference field="0" count="1" selected="0">
            <x v="5"/>
          </reference>
          <reference field="1" count="1" selected="0">
            <x v="2"/>
          </reference>
          <reference field="2" count="1">
            <x v="18"/>
          </reference>
        </references>
      </pivotArea>
    </format>
    <format dxfId="26">
      <pivotArea dataOnly="0" labelOnly="1" outline="0" fieldPosition="0">
        <references count="3">
          <reference field="0" count="1" selected="0">
            <x v="6"/>
          </reference>
          <reference field="1" count="1" selected="0">
            <x v="2"/>
          </reference>
          <reference field="2" count="1">
            <x v="10"/>
          </reference>
        </references>
      </pivotArea>
    </format>
    <format dxfId="25">
      <pivotArea dataOnly="0" labelOnly="1" outline="0" fieldPosition="0">
        <references count="3">
          <reference field="0" count="1" selected="0">
            <x v="7"/>
          </reference>
          <reference field="1" count="1" selected="0">
            <x v="2"/>
          </reference>
          <reference field="2" count="1">
            <x v="15"/>
          </reference>
        </references>
      </pivotArea>
    </format>
    <format dxfId="24">
      <pivotArea dataOnly="0" labelOnly="1" outline="0" fieldPosition="0">
        <references count="3">
          <reference field="0" count="1" selected="0">
            <x v="8"/>
          </reference>
          <reference field="1" count="1" selected="0">
            <x v="2"/>
          </reference>
          <reference field="2" count="1">
            <x v="18"/>
          </reference>
        </references>
      </pivotArea>
    </format>
    <format dxfId="23">
      <pivotArea dataOnly="0" labelOnly="1" outline="0" fieldPosition="0">
        <references count="3">
          <reference field="0" count="1" selected="0">
            <x v="9"/>
          </reference>
          <reference field="1" count="1" selected="0">
            <x v="2"/>
          </reference>
          <reference field="2" count="1">
            <x v="6"/>
          </reference>
        </references>
      </pivotArea>
    </format>
    <format dxfId="22">
      <pivotArea dataOnly="0" labelOnly="1" outline="0" fieldPosition="0">
        <references count="3">
          <reference field="0" count="1" selected="0">
            <x v="10"/>
          </reference>
          <reference field="1" count="1" selected="0">
            <x v="2"/>
          </reference>
          <reference field="2" count="1">
            <x v="14"/>
          </reference>
        </references>
      </pivotArea>
    </format>
    <format dxfId="21">
      <pivotArea dataOnly="0" labelOnly="1" outline="0" fieldPosition="0">
        <references count="3">
          <reference field="0" count="1" selected="0">
            <x v="11"/>
          </reference>
          <reference field="1" count="1" selected="0">
            <x v="2"/>
          </reference>
          <reference field="2" count="1">
            <x v="18"/>
          </reference>
        </references>
      </pivotArea>
    </format>
    <format dxfId="20">
      <pivotArea dataOnly="0" labelOnly="1" outline="0" fieldPosition="0">
        <references count="3">
          <reference field="0" count="1" selected="0">
            <x v="12"/>
          </reference>
          <reference field="1" count="1" selected="0">
            <x v="0"/>
          </reference>
          <reference field="2" count="1">
            <x v="18"/>
          </reference>
        </references>
      </pivotArea>
    </format>
    <format dxfId="19">
      <pivotArea dataOnly="0" labelOnly="1" outline="0" fieldPosition="0">
        <references count="3">
          <reference field="0" count="1" selected="0">
            <x v="13"/>
          </reference>
          <reference field="1" count="1" selected="0">
            <x v="2"/>
          </reference>
          <reference field="2" count="1">
            <x v="9"/>
          </reference>
        </references>
      </pivotArea>
    </format>
    <format dxfId="18">
      <pivotArea dataOnly="0" labelOnly="1" outline="0" fieldPosition="0">
        <references count="3">
          <reference field="0" count="1" selected="0">
            <x v="14"/>
          </reference>
          <reference field="1" count="1" selected="0">
            <x v="2"/>
          </reference>
          <reference field="2" count="1">
            <x v="16"/>
          </reference>
        </references>
      </pivotArea>
    </format>
    <format dxfId="17">
      <pivotArea dataOnly="0" labelOnly="1" outline="0" fieldPosition="0">
        <references count="3">
          <reference field="0" count="1" selected="0">
            <x v="1"/>
          </reference>
          <reference field="1" count="1" selected="0">
            <x v="0"/>
          </reference>
          <reference field="2" count="1">
            <x v="20"/>
          </reference>
        </references>
      </pivotArea>
    </format>
    <format dxfId="16">
      <pivotArea dataOnly="0" labelOnly="1" outline="0" fieldPosition="0">
        <references count="3">
          <reference field="0" count="1" selected="0">
            <x v="2"/>
          </reference>
          <reference field="1" count="1" selected="0">
            <x v="2"/>
          </reference>
          <reference field="2" count="1">
            <x v="22"/>
          </reference>
        </references>
      </pivotArea>
    </format>
    <format dxfId="15">
      <pivotArea dataOnly="0" labelOnly="1" outline="0" fieldPosition="0">
        <references count="3">
          <reference field="0" count="1" selected="0">
            <x v="3"/>
          </reference>
          <reference field="1" count="1" selected="0">
            <x v="2"/>
          </reference>
          <reference field="2" count="1">
            <x v="23"/>
          </reference>
        </references>
      </pivotArea>
    </format>
    <format dxfId="14">
      <pivotArea dataOnly="0" labelOnly="1" outline="0" fieldPosition="0">
        <references count="3">
          <reference field="0" count="1" selected="0">
            <x v="4"/>
          </reference>
          <reference field="1" count="1" selected="0">
            <x v="2"/>
          </reference>
          <reference field="2" count="1">
            <x v="21"/>
          </reference>
        </references>
      </pivotArea>
    </format>
    <format dxfId="13">
      <pivotArea dataOnly="0" labelOnly="1" outline="0" fieldPosition="0">
        <references count="3">
          <reference field="0" count="1" selected="0">
            <x v="5"/>
          </reference>
          <reference field="1" count="1" selected="0">
            <x v="2"/>
          </reference>
          <reference field="2" count="1">
            <x v="24"/>
          </reference>
        </references>
      </pivotArea>
    </format>
    <format dxfId="12">
      <pivotArea dataOnly="0" labelOnly="1" outline="0" fieldPosition="0">
        <references count="3">
          <reference field="0" count="1" selected="0">
            <x v="6"/>
          </reference>
          <reference field="1" count="1" selected="0">
            <x v="2"/>
          </reference>
          <reference field="2" count="1">
            <x v="25"/>
          </reference>
        </references>
      </pivotArea>
    </format>
    <format dxfId="11">
      <pivotArea dataOnly="0" labelOnly="1" outline="0" fieldPosition="0">
        <references count="3">
          <reference field="0" count="1" selected="0">
            <x v="7"/>
          </reference>
          <reference field="1" count="1" selected="0">
            <x v="2"/>
          </reference>
          <reference field="2" count="1">
            <x v="21"/>
          </reference>
        </references>
      </pivotArea>
    </format>
    <format dxfId="10">
      <pivotArea dataOnly="0" labelOnly="1" outline="0" fieldPosition="0">
        <references count="3">
          <reference field="0" count="1" selected="0">
            <x v="8"/>
          </reference>
          <reference field="1" count="1" selected="0">
            <x v="2"/>
          </reference>
          <reference field="2" count="1">
            <x v="24"/>
          </reference>
        </references>
      </pivotArea>
    </format>
    <format dxfId="9">
      <pivotArea dataOnly="0" labelOnly="1" outline="0" fieldPosition="0">
        <references count="3">
          <reference field="0" count="1" selected="0">
            <x v="9"/>
          </reference>
          <reference field="1" count="1" selected="0">
            <x v="2"/>
          </reference>
          <reference field="2" count="1">
            <x v="26"/>
          </reference>
        </references>
      </pivotArea>
    </format>
    <format dxfId="8">
      <pivotArea dataOnly="0" labelOnly="1" outline="0" fieldPosition="0">
        <references count="3">
          <reference field="0" count="1" selected="0">
            <x v="10"/>
          </reference>
          <reference field="1" count="1" selected="0">
            <x v="2"/>
          </reference>
          <reference field="2" count="1">
            <x v="27"/>
          </reference>
        </references>
      </pivotArea>
    </format>
    <format dxfId="7">
      <pivotArea dataOnly="0" labelOnly="1" outline="0" fieldPosition="0">
        <references count="3">
          <reference field="0" count="1" selected="0">
            <x v="11"/>
          </reference>
          <reference field="1" count="1" selected="0">
            <x v="2"/>
          </reference>
          <reference field="2" count="1">
            <x v="28"/>
          </reference>
        </references>
      </pivotArea>
    </format>
    <format dxfId="6">
      <pivotArea dataOnly="0" labelOnly="1" outline="0" fieldPosition="0">
        <references count="3">
          <reference field="0" count="1" selected="0">
            <x v="12"/>
          </reference>
          <reference field="1" count="1" selected="0">
            <x v="0"/>
          </reference>
          <reference field="2" count="1">
            <x v="28"/>
          </reference>
        </references>
      </pivotArea>
    </format>
    <format dxfId="5">
      <pivotArea dataOnly="0" labelOnly="1" outline="0" fieldPosition="0">
        <references count="3">
          <reference field="0" count="1" selected="0">
            <x v="13"/>
          </reference>
          <reference field="1" count="1" selected="0">
            <x v="2"/>
          </reference>
          <reference field="2" count="1">
            <x v="29"/>
          </reference>
        </references>
      </pivotArea>
    </format>
    <format dxfId="4">
      <pivotArea dataOnly="0" labelOnly="1" outline="0" fieldPosition="0">
        <references count="3">
          <reference field="0" count="1" selected="0">
            <x v="14"/>
          </reference>
          <reference field="1" count="1" selected="0">
            <x v="2"/>
          </reference>
          <reference field="2" count="1">
            <x v="30"/>
          </reference>
        </references>
      </pivotArea>
    </format>
    <format dxfId="3">
      <pivotArea dataOnly="0" labelOnly="1" outline="0" fieldPosition="0">
        <references count="3">
          <reference field="0" count="1" selected="0">
            <x v="14"/>
          </reference>
          <reference field="1" count="1" selected="0">
            <x v="2"/>
          </reference>
          <reference field="2" count="1">
            <x v="34"/>
          </reference>
        </references>
      </pivotArea>
    </format>
    <format dxfId="2">
      <pivotArea dataOnly="0" labelOnly="1" outline="0" fieldPosition="0">
        <references count="3">
          <reference field="0" count="1" selected="0">
            <x v="13"/>
          </reference>
          <reference field="1" count="1" selected="0">
            <x v="2"/>
          </reference>
          <reference field="2" count="1">
            <x v="33"/>
          </reference>
        </references>
      </pivotArea>
    </format>
    <format dxfId="1">
      <pivotArea dataOnly="0" labelOnly="1" outline="0" fieldPosition="0">
        <references count="3">
          <reference field="0" count="1" selected="0">
            <x v="9"/>
          </reference>
          <reference field="1" count="1" selected="0">
            <x v="2"/>
          </reference>
          <reference field="2" count="1">
            <x v="31"/>
          </reference>
        </references>
      </pivotArea>
    </format>
    <format dxfId="0">
      <pivotArea dataOnly="0" labelOnly="1" outline="0" fieldPosition="0">
        <references count="3">
          <reference field="0" count="1" selected="0">
            <x v="10"/>
          </reference>
          <reference field="1" count="1" selected="0">
            <x v="2"/>
          </reference>
          <reference field="2" count="1">
            <x v="3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SMB+EnterprisePivot" cacheId="3" dataOnRows="1" applyNumberFormats="0" applyBorderFormats="0" applyFontFormats="0" applyPatternFormats="0" applyAlignmentFormats="0" applyWidthHeightFormats="1" dataCaption="Data" updatedVersion="5" minRefreshableVersion="3" asteriskTotals="1" showDrill="0" showMemberPropertyTips="0" rowGrandTotals="0" colGrandTotals="0" itemPrintTitles="1" createdVersion="3" indent="0" compact="0" compactData="0" gridDropZones="1">
  <location ref="B9:V33" firstHeaderRow="1" firstDataRow="2" firstDataCol="8"/>
  <pivotFields count="13">
    <pivotField compact="0" outline="0" subtotalTop="0" showAll="0" includeNewItemsInFilter="1">
      <items count="1447">
        <item x="0"/>
        <item x="285"/>
        <item x="288"/>
        <item x="825"/>
        <item x="823"/>
        <item x="827"/>
        <item x="287"/>
        <item x="286"/>
        <item x="824"/>
        <item x="826"/>
        <item x="828"/>
        <item x="289"/>
        <item x="292"/>
        <item x="831"/>
        <item x="829"/>
        <item x="833"/>
        <item x="291"/>
        <item x="290"/>
        <item x="830"/>
        <item x="832"/>
        <item x="834"/>
        <item x="293"/>
        <item x="296"/>
        <item x="837"/>
        <item x="835"/>
        <item x="839"/>
        <item x="295"/>
        <item x="294"/>
        <item x="836"/>
        <item x="838"/>
        <item x="840"/>
        <item x="297"/>
        <item x="300"/>
        <item x="843"/>
        <item x="841"/>
        <item x="845"/>
        <item x="299"/>
        <item x="298"/>
        <item x="842"/>
        <item x="844"/>
        <item x="846"/>
        <item x="301"/>
        <item x="304"/>
        <item x="849"/>
        <item x="847"/>
        <item x="851"/>
        <item x="303"/>
        <item x="302"/>
        <item x="848"/>
        <item x="850"/>
        <item x="852"/>
        <item x="305"/>
        <item x="308"/>
        <item x="855"/>
        <item x="853"/>
        <item x="857"/>
        <item x="307"/>
        <item x="306"/>
        <item x="854"/>
        <item x="856"/>
        <item x="858"/>
        <item x="309"/>
        <item x="312"/>
        <item x="861"/>
        <item x="859"/>
        <item x="863"/>
        <item x="311"/>
        <item x="310"/>
        <item x="860"/>
        <item x="862"/>
        <item x="864"/>
        <item x="313"/>
        <item x="316"/>
        <item x="867"/>
        <item x="865"/>
        <item x="869"/>
        <item x="315"/>
        <item x="314"/>
        <item x="866"/>
        <item x="868"/>
        <item x="870"/>
        <item x="171"/>
        <item x="169"/>
        <item x="970"/>
        <item x="968"/>
        <item x="967"/>
        <item x="172"/>
        <item x="170"/>
        <item x="969"/>
        <item x="971"/>
        <item x="972"/>
        <item x="175"/>
        <item x="173"/>
        <item x="976"/>
        <item x="974"/>
        <item x="973"/>
        <item x="176"/>
        <item x="174"/>
        <item x="975"/>
        <item x="977"/>
        <item x="978"/>
        <item x="179"/>
        <item x="177"/>
        <item x="982"/>
        <item x="980"/>
        <item x="979"/>
        <item x="180"/>
        <item x="178"/>
        <item x="981"/>
        <item x="983"/>
        <item x="984"/>
        <item x="183"/>
        <item x="181"/>
        <item x="988"/>
        <item x="986"/>
        <item x="985"/>
        <item x="184"/>
        <item x="182"/>
        <item x="987"/>
        <item x="989"/>
        <item x="990"/>
        <item x="187"/>
        <item x="185"/>
        <item x="994"/>
        <item x="992"/>
        <item x="991"/>
        <item x="188"/>
        <item x="186"/>
        <item x="993"/>
        <item x="995"/>
        <item x="996"/>
        <item x="191"/>
        <item x="189"/>
        <item x="1000"/>
        <item x="998"/>
        <item x="997"/>
        <item x="192"/>
        <item x="190"/>
        <item x="999"/>
        <item x="1001"/>
        <item x="1002"/>
        <item x="195"/>
        <item x="193"/>
        <item x="1006"/>
        <item x="1004"/>
        <item x="1003"/>
        <item x="196"/>
        <item x="194"/>
        <item x="1005"/>
        <item x="1007"/>
        <item x="1008"/>
        <item x="199"/>
        <item x="197"/>
        <item x="1012"/>
        <item x="1010"/>
        <item x="1009"/>
        <item x="200"/>
        <item x="198"/>
        <item x="1011"/>
        <item x="1013"/>
        <item x="1014"/>
        <item x="495"/>
        <item x="493"/>
        <item x="873"/>
        <item x="875"/>
        <item x="871"/>
        <item x="496"/>
        <item x="494"/>
        <item x="874"/>
        <item x="876"/>
        <item x="872"/>
        <item x="499"/>
        <item x="497"/>
        <item x="879"/>
        <item x="881"/>
        <item x="877"/>
        <item x="500"/>
        <item x="498"/>
        <item x="880"/>
        <item x="882"/>
        <item x="878"/>
        <item x="503"/>
        <item x="501"/>
        <item x="885"/>
        <item x="887"/>
        <item x="883"/>
        <item x="504"/>
        <item x="502"/>
        <item x="886"/>
        <item x="888"/>
        <item x="884"/>
        <item x="507"/>
        <item x="505"/>
        <item x="891"/>
        <item x="893"/>
        <item x="889"/>
        <item x="508"/>
        <item x="506"/>
        <item x="892"/>
        <item x="894"/>
        <item x="890"/>
        <item x="511"/>
        <item x="509"/>
        <item x="897"/>
        <item x="899"/>
        <item x="895"/>
        <item x="512"/>
        <item x="510"/>
        <item x="898"/>
        <item x="900"/>
        <item x="896"/>
        <item x="515"/>
        <item x="513"/>
        <item x="903"/>
        <item x="905"/>
        <item x="901"/>
        <item x="516"/>
        <item x="514"/>
        <item x="904"/>
        <item x="906"/>
        <item x="902"/>
        <item x="519"/>
        <item x="517"/>
        <item x="909"/>
        <item x="911"/>
        <item x="907"/>
        <item x="520"/>
        <item x="518"/>
        <item x="910"/>
        <item x="912"/>
        <item x="908"/>
        <item x="523"/>
        <item x="521"/>
        <item x="915"/>
        <item x="917"/>
        <item x="913"/>
        <item x="524"/>
        <item x="522"/>
        <item x="916"/>
        <item x="918"/>
        <item x="914"/>
        <item x="1317"/>
        <item x="1315"/>
        <item x="1321"/>
        <item x="1323"/>
        <item x="1319"/>
        <item x="1318"/>
        <item x="1316"/>
        <item x="1322"/>
        <item x="1324"/>
        <item x="1320"/>
        <item x="1327"/>
        <item x="1325"/>
        <item x="1331"/>
        <item x="1333"/>
        <item x="1329"/>
        <item x="1328"/>
        <item x="1326"/>
        <item x="1332"/>
        <item x="1334"/>
        <item x="1330"/>
        <item x="1337"/>
        <item x="1335"/>
        <item x="1341"/>
        <item x="1343"/>
        <item x="1339"/>
        <item x="1338"/>
        <item x="1336"/>
        <item x="1342"/>
        <item x="1344"/>
        <item x="1340"/>
        <item x="1347"/>
        <item x="1345"/>
        <item x="1351"/>
        <item x="1353"/>
        <item x="1349"/>
        <item x="1348"/>
        <item x="1346"/>
        <item x="1352"/>
        <item x="1354"/>
        <item x="1350"/>
        <item x="1357"/>
        <item x="1355"/>
        <item x="1361"/>
        <item x="1363"/>
        <item x="1359"/>
        <item x="1358"/>
        <item x="1356"/>
        <item x="1362"/>
        <item x="1364"/>
        <item x="1360"/>
        <item x="1367"/>
        <item x="1365"/>
        <item x="1371"/>
        <item x="1373"/>
        <item x="1369"/>
        <item x="1368"/>
        <item x="1366"/>
        <item x="1372"/>
        <item x="1374"/>
        <item x="1370"/>
        <item x="1377"/>
        <item x="1375"/>
        <item x="1381"/>
        <item x="1383"/>
        <item x="1379"/>
        <item x="1378"/>
        <item x="1376"/>
        <item x="1382"/>
        <item x="1384"/>
        <item x="1380"/>
        <item x="1387"/>
        <item x="1385"/>
        <item x="1391"/>
        <item x="1393"/>
        <item x="1389"/>
        <item x="1388"/>
        <item x="1386"/>
        <item x="1392"/>
        <item x="1394"/>
        <item x="1390"/>
        <item x="1397"/>
        <item x="1395"/>
        <item x="1401"/>
        <item x="1403"/>
        <item x="1399"/>
        <item x="1398"/>
        <item x="1396"/>
        <item x="1402"/>
        <item x="1404"/>
        <item x="1400"/>
        <item x="1407"/>
        <item x="1405"/>
        <item x="1411"/>
        <item x="1413"/>
        <item x="1409"/>
        <item x="1408"/>
        <item x="1406"/>
        <item x="1412"/>
        <item x="1414"/>
        <item x="1410"/>
        <item x="1417"/>
        <item x="1415"/>
        <item x="1421"/>
        <item x="1423"/>
        <item x="1419"/>
        <item x="1418"/>
        <item x="1416"/>
        <item x="1422"/>
        <item x="1424"/>
        <item x="1420"/>
        <item x="1427"/>
        <item x="1425"/>
        <item x="1431"/>
        <item x="1433"/>
        <item x="1429"/>
        <item x="1428"/>
        <item x="1426"/>
        <item x="1432"/>
        <item x="1434"/>
        <item x="1430"/>
        <item x="1437"/>
        <item x="1435"/>
        <item x="1441"/>
        <item x="1443"/>
        <item x="1439"/>
        <item x="1438"/>
        <item x="1436"/>
        <item x="1442"/>
        <item x="1444"/>
        <item x="1440"/>
        <item x="526"/>
        <item x="528"/>
        <item x="1221"/>
        <item x="1219"/>
        <item x="1224"/>
        <item x="527"/>
        <item x="525"/>
        <item x="1220"/>
        <item x="1223"/>
        <item x="1222"/>
        <item x="530"/>
        <item x="532"/>
        <item x="1227"/>
        <item x="1225"/>
        <item x="1230"/>
        <item x="531"/>
        <item x="529"/>
        <item x="1226"/>
        <item x="1229"/>
        <item x="1228"/>
        <item x="534"/>
        <item x="536"/>
        <item x="1233"/>
        <item x="1231"/>
        <item x="1236"/>
        <item x="535"/>
        <item x="533"/>
        <item x="1232"/>
        <item x="1235"/>
        <item x="1234"/>
        <item x="538"/>
        <item x="540"/>
        <item x="1239"/>
        <item x="1237"/>
        <item x="1242"/>
        <item x="539"/>
        <item x="537"/>
        <item x="1238"/>
        <item x="1241"/>
        <item x="1240"/>
        <item x="542"/>
        <item x="544"/>
        <item x="1245"/>
        <item x="1243"/>
        <item x="1248"/>
        <item x="543"/>
        <item x="541"/>
        <item x="1244"/>
        <item x="1247"/>
        <item x="1246"/>
        <item x="546"/>
        <item x="548"/>
        <item x="1251"/>
        <item x="1249"/>
        <item x="1254"/>
        <item x="547"/>
        <item x="545"/>
        <item x="1250"/>
        <item x="1253"/>
        <item x="1252"/>
        <item x="550"/>
        <item x="552"/>
        <item x="1257"/>
        <item x="1255"/>
        <item x="1260"/>
        <item x="551"/>
        <item x="549"/>
        <item x="1256"/>
        <item x="1259"/>
        <item x="1258"/>
        <item x="554"/>
        <item x="556"/>
        <item x="1263"/>
        <item x="1261"/>
        <item x="1266"/>
        <item x="555"/>
        <item x="553"/>
        <item x="1262"/>
        <item x="1265"/>
        <item x="1264"/>
        <item x="203"/>
        <item x="201"/>
        <item x="1017"/>
        <item x="1015"/>
        <item x="1020"/>
        <item x="204"/>
        <item x="202"/>
        <item x="1016"/>
        <item x="1019"/>
        <item x="1018"/>
        <item x="207"/>
        <item x="205"/>
        <item x="1023"/>
        <item x="1021"/>
        <item x="1026"/>
        <item x="208"/>
        <item x="206"/>
        <item x="1022"/>
        <item x="1025"/>
        <item x="1024"/>
        <item x="211"/>
        <item x="209"/>
        <item x="1029"/>
        <item x="1027"/>
        <item x="1032"/>
        <item x="212"/>
        <item x="210"/>
        <item x="1028"/>
        <item x="1031"/>
        <item x="1030"/>
        <item x="215"/>
        <item x="213"/>
        <item x="1035"/>
        <item x="1033"/>
        <item x="1038"/>
        <item x="216"/>
        <item x="214"/>
        <item x="1034"/>
        <item x="1037"/>
        <item x="1036"/>
        <item x="219"/>
        <item x="217"/>
        <item x="1041"/>
        <item x="1039"/>
        <item x="1044"/>
        <item x="220"/>
        <item x="218"/>
        <item x="1040"/>
        <item x="1043"/>
        <item x="1042"/>
        <item x="223"/>
        <item x="221"/>
        <item x="1047"/>
        <item x="1045"/>
        <item x="1050"/>
        <item x="224"/>
        <item x="222"/>
        <item x="1046"/>
        <item x="1049"/>
        <item x="1048"/>
        <item x="227"/>
        <item x="225"/>
        <item x="1053"/>
        <item x="1051"/>
        <item x="1056"/>
        <item x="228"/>
        <item x="226"/>
        <item x="1052"/>
        <item x="1055"/>
        <item x="1054"/>
        <item x="231"/>
        <item x="229"/>
        <item x="1059"/>
        <item x="1057"/>
        <item x="1062"/>
        <item x="232"/>
        <item x="230"/>
        <item x="1058"/>
        <item x="1061"/>
        <item x="1060"/>
        <item x="235"/>
        <item x="233"/>
        <item x="1065"/>
        <item x="1063"/>
        <item x="1068"/>
        <item x="236"/>
        <item x="234"/>
        <item x="1064"/>
        <item x="1067"/>
        <item x="1066"/>
        <item x="239"/>
        <item x="237"/>
        <item x="1071"/>
        <item x="1069"/>
        <item x="1074"/>
        <item x="240"/>
        <item x="238"/>
        <item x="1070"/>
        <item x="1073"/>
        <item x="1072"/>
        <item x="243"/>
        <item x="241"/>
        <item x="1077"/>
        <item x="1075"/>
        <item x="1080"/>
        <item x="244"/>
        <item x="242"/>
        <item x="1076"/>
        <item x="1079"/>
        <item x="1078"/>
        <item x="247"/>
        <item x="245"/>
        <item x="1083"/>
        <item x="1081"/>
        <item x="1086"/>
        <item x="248"/>
        <item x="246"/>
        <item x="1082"/>
        <item x="1085"/>
        <item x="1084"/>
        <item x="251"/>
        <item x="249"/>
        <item x="1089"/>
        <item x="1087"/>
        <item x="1092"/>
        <item x="252"/>
        <item x="250"/>
        <item x="1088"/>
        <item x="1091"/>
        <item x="1090"/>
        <item x="319"/>
        <item x="317"/>
        <item x="322"/>
        <item x="324"/>
        <item x="326"/>
        <item x="320"/>
        <item x="318"/>
        <item x="323"/>
        <item x="325"/>
        <item x="321"/>
        <item x="329"/>
        <item x="327"/>
        <item x="332"/>
        <item x="334"/>
        <item x="336"/>
        <item x="330"/>
        <item x="328"/>
        <item x="333"/>
        <item x="335"/>
        <item x="331"/>
        <item x="339"/>
        <item x="337"/>
        <item x="342"/>
        <item x="344"/>
        <item x="346"/>
        <item x="340"/>
        <item x="338"/>
        <item x="343"/>
        <item x="345"/>
        <item x="341"/>
        <item x="349"/>
        <item x="347"/>
        <item x="352"/>
        <item x="354"/>
        <item x="356"/>
        <item x="350"/>
        <item x="348"/>
        <item x="353"/>
        <item x="355"/>
        <item x="351"/>
        <item x="359"/>
        <item x="357"/>
        <item x="362"/>
        <item x="364"/>
        <item x="366"/>
        <item x="360"/>
        <item x="358"/>
        <item x="363"/>
        <item x="365"/>
        <item x="361"/>
        <item x="369"/>
        <item x="367"/>
        <item x="372"/>
        <item x="374"/>
        <item x="376"/>
        <item x="370"/>
        <item x="368"/>
        <item x="373"/>
        <item x="375"/>
        <item x="371"/>
        <item x="379"/>
        <item x="377"/>
        <item x="382"/>
        <item x="384"/>
        <item x="386"/>
        <item x="380"/>
        <item x="378"/>
        <item x="383"/>
        <item x="385"/>
        <item x="381"/>
        <item x="389"/>
        <item x="387"/>
        <item x="392"/>
        <item x="394"/>
        <item x="396"/>
        <item x="390"/>
        <item x="388"/>
        <item x="393"/>
        <item x="395"/>
        <item x="391"/>
        <item x="557"/>
        <item x="558"/>
        <item x="559"/>
        <item x="560"/>
        <item x="561"/>
        <item x="562"/>
        <item x="563"/>
        <item x="564"/>
        <item x="565"/>
        <item x="566"/>
        <item x="567"/>
        <item x="568"/>
        <item x="569"/>
        <item x="570"/>
        <item x="571"/>
        <item x="572"/>
        <item x="398"/>
        <item x="400"/>
        <item x="761"/>
        <item x="759"/>
        <item x="763"/>
        <item x="399"/>
        <item x="397"/>
        <item x="760"/>
        <item x="762"/>
        <item x="764"/>
        <item x="402"/>
        <item x="404"/>
        <item x="767"/>
        <item x="765"/>
        <item x="769"/>
        <item x="403"/>
        <item x="401"/>
        <item x="766"/>
        <item x="768"/>
        <item x="770"/>
        <item x="406"/>
        <item x="408"/>
        <item x="773"/>
        <item x="771"/>
        <item x="775"/>
        <item x="407"/>
        <item x="405"/>
        <item x="772"/>
        <item x="774"/>
        <item x="776"/>
        <item x="410"/>
        <item x="412"/>
        <item x="779"/>
        <item x="777"/>
        <item x="781"/>
        <item x="411"/>
        <item x="409"/>
        <item x="778"/>
        <item x="780"/>
        <item x="782"/>
        <item x="414"/>
        <item x="416"/>
        <item x="785"/>
        <item x="783"/>
        <item x="787"/>
        <item x="415"/>
        <item x="413"/>
        <item x="784"/>
        <item x="786"/>
        <item x="788"/>
        <item x="418"/>
        <item x="420"/>
        <item x="791"/>
        <item x="789"/>
        <item x="793"/>
        <item x="419"/>
        <item x="417"/>
        <item x="790"/>
        <item x="792"/>
        <item x="794"/>
        <item x="422"/>
        <item x="424"/>
        <item x="797"/>
        <item x="795"/>
        <item x="799"/>
        <item x="423"/>
        <item x="421"/>
        <item x="796"/>
        <item x="798"/>
        <item x="800"/>
        <item x="426"/>
        <item x="428"/>
        <item x="803"/>
        <item x="801"/>
        <item x="805"/>
        <item x="427"/>
        <item x="425"/>
        <item x="802"/>
        <item x="804"/>
        <item x="806"/>
        <item x="807"/>
        <item x="808"/>
        <item x="809"/>
        <item x="810"/>
        <item x="811"/>
        <item x="812"/>
        <item x="813"/>
        <item x="814"/>
        <item x="815"/>
        <item x="816"/>
        <item x="817"/>
        <item x="818"/>
        <item x="819"/>
        <item x="820"/>
        <item x="821"/>
        <item x="822"/>
        <item x="254"/>
        <item x="256"/>
        <item x="728"/>
        <item x="711"/>
        <item x="744"/>
        <item x="255"/>
        <item x="253"/>
        <item x="727"/>
        <item x="712"/>
        <item x="743"/>
        <item x="258"/>
        <item x="260"/>
        <item x="730"/>
        <item x="713"/>
        <item x="746"/>
        <item x="259"/>
        <item x="257"/>
        <item x="729"/>
        <item x="714"/>
        <item x="745"/>
        <item x="262"/>
        <item x="264"/>
        <item x="732"/>
        <item x="715"/>
        <item x="748"/>
        <item x="263"/>
        <item x="261"/>
        <item x="731"/>
        <item x="716"/>
        <item x="747"/>
        <item x="266"/>
        <item x="268"/>
        <item x="734"/>
        <item x="717"/>
        <item x="750"/>
        <item x="267"/>
        <item x="265"/>
        <item x="733"/>
        <item x="718"/>
        <item x="749"/>
        <item x="270"/>
        <item x="272"/>
        <item x="736"/>
        <item x="719"/>
        <item x="752"/>
        <item x="271"/>
        <item x="269"/>
        <item x="735"/>
        <item x="720"/>
        <item x="751"/>
        <item x="274"/>
        <item x="276"/>
        <item x="738"/>
        <item x="721"/>
        <item x="754"/>
        <item x="275"/>
        <item x="273"/>
        <item x="737"/>
        <item x="722"/>
        <item x="753"/>
        <item x="278"/>
        <item x="280"/>
        <item x="740"/>
        <item x="723"/>
        <item x="756"/>
        <item x="279"/>
        <item x="277"/>
        <item x="739"/>
        <item x="724"/>
        <item x="755"/>
        <item x="282"/>
        <item x="284"/>
        <item x="742"/>
        <item x="725"/>
        <item x="758"/>
        <item x="283"/>
        <item x="281"/>
        <item x="741"/>
        <item x="726"/>
        <item x="757"/>
        <item x="574"/>
        <item x="575"/>
        <item x="573"/>
        <item x="577"/>
        <item x="578"/>
        <item x="576"/>
        <item x="580"/>
        <item x="581"/>
        <item x="579"/>
        <item x="583"/>
        <item x="584"/>
        <item x="582"/>
        <item x="119"/>
        <item x="117"/>
        <item x="1096"/>
        <item x="1094"/>
        <item x="1093"/>
        <item x="120"/>
        <item x="118"/>
        <item x="1095"/>
        <item x="1097"/>
        <item x="1098"/>
        <item x="123"/>
        <item x="121"/>
        <item x="1102"/>
        <item x="1100"/>
        <item x="1099"/>
        <item x="124"/>
        <item x="122"/>
        <item x="1101"/>
        <item x="1103"/>
        <item x="1104"/>
        <item x="127"/>
        <item x="125"/>
        <item x="1108"/>
        <item x="1106"/>
        <item x="1105"/>
        <item x="128"/>
        <item x="126"/>
        <item x="1107"/>
        <item x="1109"/>
        <item x="1110"/>
        <item x="131"/>
        <item x="129"/>
        <item x="1114"/>
        <item x="1112"/>
        <item x="1111"/>
        <item x="132"/>
        <item x="130"/>
        <item x="1113"/>
        <item x="1115"/>
        <item x="1116"/>
        <item x="135"/>
        <item x="133"/>
        <item x="1120"/>
        <item x="1118"/>
        <item x="1117"/>
        <item x="136"/>
        <item x="134"/>
        <item x="1119"/>
        <item x="1121"/>
        <item x="1122"/>
        <item x="139"/>
        <item x="137"/>
        <item x="1126"/>
        <item x="1124"/>
        <item x="1123"/>
        <item x="140"/>
        <item x="138"/>
        <item x="1125"/>
        <item x="1127"/>
        <item x="1128"/>
        <item x="143"/>
        <item x="141"/>
        <item x="1132"/>
        <item x="1130"/>
        <item x="1129"/>
        <item x="144"/>
        <item x="142"/>
        <item x="1131"/>
        <item x="1133"/>
        <item x="1134"/>
        <item x="147"/>
        <item x="145"/>
        <item x="1138"/>
        <item x="1136"/>
        <item x="1135"/>
        <item x="148"/>
        <item x="146"/>
        <item x="1137"/>
        <item x="1139"/>
        <item x="1140"/>
        <item x="151"/>
        <item x="149"/>
        <item x="1144"/>
        <item x="1142"/>
        <item x="1141"/>
        <item x="152"/>
        <item x="150"/>
        <item x="1143"/>
        <item x="1145"/>
        <item x="1146"/>
        <item x="155"/>
        <item x="153"/>
        <item x="1150"/>
        <item x="1148"/>
        <item x="1147"/>
        <item x="156"/>
        <item x="154"/>
        <item x="1149"/>
        <item x="1151"/>
        <item x="1152"/>
        <item x="159"/>
        <item x="157"/>
        <item x="1156"/>
        <item x="1154"/>
        <item x="1153"/>
        <item x="160"/>
        <item x="158"/>
        <item x="1155"/>
        <item x="1157"/>
        <item x="1158"/>
        <item x="163"/>
        <item x="161"/>
        <item x="1162"/>
        <item x="1160"/>
        <item x="1159"/>
        <item x="164"/>
        <item x="162"/>
        <item x="1161"/>
        <item x="1163"/>
        <item x="1164"/>
        <item x="167"/>
        <item x="165"/>
        <item x="1168"/>
        <item x="1166"/>
        <item x="1165"/>
        <item x="168"/>
        <item x="166"/>
        <item x="1167"/>
        <item x="1169"/>
        <item x="1170"/>
        <item x="3"/>
        <item x="1"/>
        <item x="922"/>
        <item x="920"/>
        <item x="919"/>
        <item x="4"/>
        <item x="2"/>
        <item x="921"/>
        <item x="923"/>
        <item x="924"/>
        <item x="7"/>
        <item x="5"/>
        <item x="928"/>
        <item x="926"/>
        <item x="925"/>
        <item x="8"/>
        <item x="6"/>
        <item x="927"/>
        <item x="929"/>
        <item x="930"/>
        <item x="11"/>
        <item x="9"/>
        <item x="934"/>
        <item x="932"/>
        <item x="931"/>
        <item x="12"/>
        <item x="10"/>
        <item x="933"/>
        <item x="935"/>
        <item x="936"/>
        <item x="15"/>
        <item x="13"/>
        <item x="940"/>
        <item x="938"/>
        <item x="937"/>
        <item x="16"/>
        <item x="14"/>
        <item x="939"/>
        <item x="941"/>
        <item x="942"/>
        <item x="19"/>
        <item x="17"/>
        <item x="946"/>
        <item x="944"/>
        <item x="943"/>
        <item x="20"/>
        <item x="18"/>
        <item x="945"/>
        <item x="947"/>
        <item x="948"/>
        <item x="23"/>
        <item x="21"/>
        <item x="952"/>
        <item x="950"/>
        <item x="949"/>
        <item x="24"/>
        <item x="22"/>
        <item x="951"/>
        <item x="953"/>
        <item x="954"/>
        <item x="27"/>
        <item x="25"/>
        <item x="958"/>
        <item x="956"/>
        <item x="955"/>
        <item x="28"/>
        <item x="26"/>
        <item x="957"/>
        <item x="959"/>
        <item x="960"/>
        <item x="31"/>
        <item x="29"/>
        <item x="964"/>
        <item x="962"/>
        <item x="961"/>
        <item x="32"/>
        <item x="30"/>
        <item x="963"/>
        <item x="965"/>
        <item x="966"/>
        <item x="115"/>
        <item x="113"/>
        <item x="611"/>
        <item x="613"/>
        <item x="609"/>
        <item x="116"/>
        <item x="114"/>
        <item x="612"/>
        <item x="614"/>
        <item x="610"/>
        <item x="99"/>
        <item x="97"/>
        <item x="587"/>
        <item x="589"/>
        <item x="585"/>
        <item x="100"/>
        <item x="98"/>
        <item x="588"/>
        <item x="590"/>
        <item x="586"/>
        <item x="103"/>
        <item x="101"/>
        <item x="593"/>
        <item x="595"/>
        <item x="591"/>
        <item x="104"/>
        <item x="102"/>
        <item x="594"/>
        <item x="596"/>
        <item x="592"/>
        <item x="107"/>
        <item x="105"/>
        <item x="599"/>
        <item x="601"/>
        <item x="597"/>
        <item x="108"/>
        <item x="106"/>
        <item x="600"/>
        <item x="602"/>
        <item x="598"/>
        <item x="111"/>
        <item x="109"/>
        <item x="605"/>
        <item x="607"/>
        <item x="603"/>
        <item x="112"/>
        <item x="110"/>
        <item x="606"/>
        <item x="608"/>
        <item x="604"/>
        <item x="67"/>
        <item x="66"/>
        <item x="617"/>
        <item x="619"/>
        <item x="615"/>
        <item x="65"/>
        <item x="68"/>
        <item x="618"/>
        <item x="620"/>
        <item x="616"/>
        <item x="71"/>
        <item x="70"/>
        <item x="623"/>
        <item x="625"/>
        <item x="621"/>
        <item x="69"/>
        <item x="72"/>
        <item x="624"/>
        <item x="626"/>
        <item x="622"/>
        <item x="75"/>
        <item x="74"/>
        <item x="629"/>
        <item x="631"/>
        <item x="627"/>
        <item x="73"/>
        <item x="76"/>
        <item x="630"/>
        <item x="632"/>
        <item x="628"/>
        <item x="79"/>
        <item x="78"/>
        <item x="635"/>
        <item x="637"/>
        <item x="633"/>
        <item x="77"/>
        <item x="80"/>
        <item x="636"/>
        <item x="638"/>
        <item x="634"/>
        <item x="83"/>
        <item x="82"/>
        <item x="641"/>
        <item x="643"/>
        <item x="639"/>
        <item x="81"/>
        <item x="84"/>
        <item x="642"/>
        <item x="644"/>
        <item x="640"/>
        <item x="87"/>
        <item x="86"/>
        <item x="647"/>
        <item x="649"/>
        <item x="645"/>
        <item x="85"/>
        <item x="88"/>
        <item x="648"/>
        <item x="650"/>
        <item x="646"/>
        <item x="91"/>
        <item x="90"/>
        <item x="653"/>
        <item x="655"/>
        <item x="651"/>
        <item x="89"/>
        <item x="92"/>
        <item x="654"/>
        <item x="656"/>
        <item x="652"/>
        <item x="95"/>
        <item x="94"/>
        <item x="659"/>
        <item x="661"/>
        <item x="657"/>
        <item x="93"/>
        <item x="96"/>
        <item x="660"/>
        <item x="662"/>
        <item x="658"/>
        <item x="35"/>
        <item x="33"/>
        <item x="665"/>
        <item x="667"/>
        <item x="663"/>
        <item x="36"/>
        <item x="34"/>
        <item x="666"/>
        <item x="668"/>
        <item x="664"/>
        <item x="39"/>
        <item x="37"/>
        <item x="671"/>
        <item x="673"/>
        <item x="669"/>
        <item x="40"/>
        <item x="38"/>
        <item x="672"/>
        <item x="674"/>
        <item x="670"/>
        <item x="43"/>
        <item x="41"/>
        <item x="677"/>
        <item x="679"/>
        <item x="675"/>
        <item x="44"/>
        <item x="42"/>
        <item x="678"/>
        <item x="680"/>
        <item x="676"/>
        <item x="47"/>
        <item x="45"/>
        <item x="683"/>
        <item x="685"/>
        <item x="681"/>
        <item x="48"/>
        <item x="46"/>
        <item x="684"/>
        <item x="686"/>
        <item x="682"/>
        <item x="51"/>
        <item x="49"/>
        <item x="689"/>
        <item x="691"/>
        <item x="687"/>
        <item x="52"/>
        <item x="50"/>
        <item x="690"/>
        <item x="692"/>
        <item x="688"/>
        <item x="55"/>
        <item x="53"/>
        <item x="695"/>
        <item x="697"/>
        <item x="693"/>
        <item x="56"/>
        <item x="54"/>
        <item x="696"/>
        <item x="698"/>
        <item x="694"/>
        <item x="59"/>
        <item x="57"/>
        <item x="701"/>
        <item x="703"/>
        <item x="699"/>
        <item x="60"/>
        <item x="58"/>
        <item x="702"/>
        <item x="704"/>
        <item x="700"/>
        <item x="63"/>
        <item x="61"/>
        <item x="707"/>
        <item x="709"/>
        <item x="705"/>
        <item x="64"/>
        <item x="62"/>
        <item x="708"/>
        <item x="710"/>
        <item x="706"/>
        <item x="463"/>
        <item x="461"/>
        <item x="1269"/>
        <item x="1267"/>
        <item x="1271"/>
        <item x="464"/>
        <item x="462"/>
        <item x="1268"/>
        <item x="1270"/>
        <item x="1272"/>
        <item x="467"/>
        <item x="465"/>
        <item x="1275"/>
        <item x="1273"/>
        <item x="1277"/>
        <item x="468"/>
        <item x="466"/>
        <item x="1274"/>
        <item x="1276"/>
        <item x="1278"/>
        <item x="471"/>
        <item x="469"/>
        <item x="1281"/>
        <item x="1279"/>
        <item x="1283"/>
        <item x="472"/>
        <item x="470"/>
        <item x="1280"/>
        <item x="1282"/>
        <item x="1284"/>
        <item x="475"/>
        <item x="473"/>
        <item x="1287"/>
        <item x="1285"/>
        <item x="1289"/>
        <item x="476"/>
        <item x="474"/>
        <item x="1286"/>
        <item x="1288"/>
        <item x="1290"/>
        <item x="479"/>
        <item x="477"/>
        <item x="1293"/>
        <item x="1291"/>
        <item x="1295"/>
        <item x="480"/>
        <item x="478"/>
        <item x="1292"/>
        <item x="1294"/>
        <item x="1296"/>
        <item x="483"/>
        <item x="481"/>
        <item x="1299"/>
        <item x="1297"/>
        <item x="1301"/>
        <item x="484"/>
        <item x="482"/>
        <item x="1298"/>
        <item x="1300"/>
        <item x="1302"/>
        <item x="487"/>
        <item x="485"/>
        <item x="1305"/>
        <item x="1303"/>
        <item x="1307"/>
        <item x="488"/>
        <item x="486"/>
        <item x="1304"/>
        <item x="1306"/>
        <item x="1308"/>
        <item x="491"/>
        <item x="489"/>
        <item x="1311"/>
        <item x="1309"/>
        <item x="1313"/>
        <item x="492"/>
        <item x="490"/>
        <item x="1310"/>
        <item x="1312"/>
        <item x="1314"/>
        <item x="431"/>
        <item x="429"/>
        <item x="1173"/>
        <item x="1171"/>
        <item x="1175"/>
        <item x="432"/>
        <item x="430"/>
        <item x="1172"/>
        <item x="1174"/>
        <item x="1176"/>
        <item x="435"/>
        <item x="433"/>
        <item x="1179"/>
        <item x="1177"/>
        <item x="1181"/>
        <item x="436"/>
        <item x="434"/>
        <item x="1178"/>
        <item x="1180"/>
        <item x="1182"/>
        <item x="439"/>
        <item x="437"/>
        <item x="1185"/>
        <item x="1183"/>
        <item x="1187"/>
        <item x="440"/>
        <item x="438"/>
        <item x="1184"/>
        <item x="1186"/>
        <item x="1188"/>
        <item x="443"/>
        <item x="441"/>
        <item x="1191"/>
        <item x="1189"/>
        <item x="1193"/>
        <item x="444"/>
        <item x="442"/>
        <item x="1190"/>
        <item x="1192"/>
        <item x="1194"/>
        <item x="447"/>
        <item x="445"/>
        <item x="1197"/>
        <item x="1195"/>
        <item x="1199"/>
        <item x="448"/>
        <item x="446"/>
        <item x="1196"/>
        <item x="1198"/>
        <item x="1200"/>
        <item x="451"/>
        <item x="449"/>
        <item x="1203"/>
        <item x="1201"/>
        <item x="1205"/>
        <item x="452"/>
        <item x="450"/>
        <item x="1202"/>
        <item x="1204"/>
        <item x="1206"/>
        <item x="455"/>
        <item x="453"/>
        <item x="1209"/>
        <item x="1207"/>
        <item x="1211"/>
        <item x="456"/>
        <item x="454"/>
        <item x="1208"/>
        <item x="1210"/>
        <item x="1212"/>
        <item x="459"/>
        <item x="457"/>
        <item x="1215"/>
        <item x="1213"/>
        <item x="1217"/>
        <item x="460"/>
        <item x="458"/>
        <item x="1214"/>
        <item x="1216"/>
        <item x="1218"/>
        <item x="1445"/>
        <item t="default"/>
      </items>
    </pivotField>
    <pivotField name="SKU" axis="axisRow" compact="0" outline="0" subtotalTop="0" showAll="0" includeNewItemsInFilter="1" defaultSubtotal="0">
      <items count="169">
        <item x="168"/>
        <item x="0"/>
        <item x="111"/>
        <item x="59"/>
        <item x="60"/>
        <item x="61"/>
        <item x="110"/>
        <item x="112"/>
        <item x="113"/>
        <item x="114"/>
        <item x="115"/>
        <item x="62"/>
        <item x="16"/>
        <item x="77"/>
        <item x="13"/>
        <item x="15"/>
        <item x="72"/>
        <item x="73"/>
        <item x="74"/>
        <item x="75"/>
        <item x="76"/>
        <item x="14"/>
        <item x="116"/>
        <item x="119"/>
        <item x="1"/>
        <item x="2"/>
        <item x="3"/>
        <item x="4"/>
        <item x="121"/>
        <item x="118"/>
        <item x="117"/>
        <item x="120"/>
        <item x="81"/>
        <item x="78"/>
        <item x="10"/>
        <item x="12"/>
        <item x="11"/>
        <item x="9"/>
        <item x="79"/>
        <item x="80"/>
        <item x="82"/>
        <item x="83"/>
        <item x="108"/>
        <item x="105"/>
        <item x="36"/>
        <item x="34"/>
        <item x="33"/>
        <item x="35"/>
        <item x="107"/>
        <item x="106"/>
        <item x="104"/>
        <item x="109"/>
        <item x="141"/>
        <item x="144"/>
        <item x="51"/>
        <item x="52"/>
        <item x="53"/>
        <item x="54"/>
        <item x="143"/>
        <item x="142"/>
        <item x="145"/>
        <item x="140"/>
        <item x="84"/>
        <item x="86"/>
        <item x="5"/>
        <item x="6"/>
        <item x="7"/>
        <item x="8"/>
        <item x="89"/>
        <item x="87"/>
        <item x="88"/>
        <item x="85"/>
        <item x="157"/>
        <item x="55"/>
        <item x="56"/>
        <item x="57"/>
        <item x="156"/>
        <item x="154"/>
        <item x="153"/>
        <item x="152"/>
        <item x="155"/>
        <item x="58"/>
        <item x="99"/>
        <item x="96"/>
        <item x="98"/>
        <item x="50"/>
        <item x="101"/>
        <item x="100"/>
        <item x="49"/>
        <item x="48"/>
        <item x="47"/>
        <item x="97"/>
        <item x="42"/>
        <item x="37"/>
        <item x="38"/>
        <item x="39"/>
        <item x="40"/>
        <item x="46"/>
        <item x="41"/>
        <item x="43"/>
        <item x="44"/>
        <item x="45"/>
        <item x="93"/>
        <item x="29"/>
        <item x="30"/>
        <item x="31"/>
        <item x="32"/>
        <item x="95"/>
        <item x="92"/>
        <item x="90"/>
        <item x="91"/>
        <item x="94"/>
        <item x="127"/>
        <item x="126"/>
        <item x="123"/>
        <item x="124"/>
        <item x="125"/>
        <item x="122"/>
        <item x="24"/>
        <item x="23"/>
        <item x="22"/>
        <item x="21"/>
        <item x="136"/>
        <item x="18"/>
        <item x="19"/>
        <item x="20"/>
        <item x="134"/>
        <item x="139"/>
        <item x="137"/>
        <item x="17"/>
        <item x="135"/>
        <item x="138"/>
        <item x="28"/>
        <item x="132"/>
        <item x="25"/>
        <item x="27"/>
        <item x="133"/>
        <item x="131"/>
        <item x="130"/>
        <item x="129"/>
        <item x="128"/>
        <item x="26"/>
        <item x="146"/>
        <item x="147"/>
        <item x="148"/>
        <item x="150"/>
        <item x="151"/>
        <item x="65"/>
        <item x="64"/>
        <item x="63"/>
        <item x="66"/>
        <item x="149"/>
        <item x="102"/>
        <item x="103"/>
        <item x="67"/>
        <item x="68"/>
        <item x="69"/>
        <item x="70"/>
        <item x="71"/>
        <item x="158"/>
        <item x="159"/>
        <item x="160"/>
        <item x="161"/>
        <item x="162"/>
        <item x="163"/>
        <item x="164"/>
        <item x="165"/>
        <item x="166"/>
        <item x="167"/>
      </items>
    </pivotField>
    <pivotField compact="0" outline="0" subtotalTop="0" showAll="0" includeNewItemsInFilter="1" rankBy="0" defaultSubtotal="0">
      <items count="9">
        <item x="8"/>
        <item x="4"/>
        <item x="5"/>
        <item x="6"/>
        <item x="7"/>
        <item x="2"/>
        <item x="0"/>
        <item x="3"/>
        <item x="1"/>
      </items>
    </pivotField>
    <pivotField axis="axisRow" compact="0" outline="0" subtotalTop="0" showAll="0" includeNewItemsInFilter="1" sortType="ascending" rankBy="0" defaultSubtotal="0">
      <items count="24">
        <item x="1"/>
        <item x="20"/>
        <item x="0"/>
        <item x="7"/>
        <item x="6"/>
        <item x="5"/>
        <item x="2"/>
        <item x="13"/>
        <item x="19"/>
        <item x="11"/>
        <item x="14"/>
        <item x="21"/>
        <item x="12"/>
        <item x="17"/>
        <item x="22"/>
        <item x="4"/>
        <item x="9"/>
        <item x="10"/>
        <item x="8"/>
        <item x="15"/>
        <item x="18"/>
        <item x="3"/>
        <item x="16"/>
        <item x="23"/>
      </items>
    </pivotField>
    <pivotField axis="axisRow" compact="0" outline="0" subtotalTop="0" showAll="0" includeNewItemsInFilter="1" defaultSubtotal="0">
      <items count="24">
        <item x="23"/>
        <item x="2"/>
        <item x="0"/>
        <item x="3"/>
        <item x="15"/>
        <item x="7"/>
        <item x="4"/>
        <item x="6"/>
        <item x="12"/>
        <item x="5"/>
        <item x="16"/>
        <item x="14"/>
        <item x="13"/>
        <item x="11"/>
        <item x="9"/>
        <item x="8"/>
        <item x="10"/>
        <item x="1"/>
        <item n="   Kaspersky Security для файловых серверов" x="18"/>
        <item x="20"/>
        <item x="21"/>
        <item x="19"/>
        <item x="22"/>
        <item x="17"/>
      </items>
    </pivotField>
    <pivotField axis="axisRow" compact="0" outline="0" subtotalTop="0" showAll="0" includeNewItemsInFilter="1" defaultSubtotal="0">
      <items count="14">
        <item x="1"/>
        <item x="4"/>
        <item x="3"/>
        <item x="10"/>
        <item x="2"/>
        <item x="6"/>
        <item x="7"/>
        <item x="0"/>
        <item x="5"/>
        <item x="11"/>
        <item x="8"/>
        <item x="9"/>
        <item x="12"/>
        <item x="13"/>
      </items>
    </pivotField>
    <pivotField axis="axisRow" compact="0" outline="0" subtotalTop="0" showAll="0" includeNewItemsInFilter="1" defaultSubtotal="0">
      <items count="12">
        <item x="11"/>
        <item x="1"/>
        <item x="0"/>
        <item x="4"/>
        <item x="5"/>
        <item x="3"/>
        <item x="2"/>
        <item x="8"/>
        <item x="6"/>
        <item x="7"/>
        <item x="9"/>
        <item x="10"/>
      </items>
    </pivotField>
    <pivotField axis="axisRow" compact="0" outline="0" subtotalTop="0" showAll="0" includeNewItemsInFilter="1" defaultSubtotal="0">
      <items count="3">
        <item x="2"/>
        <item x="1"/>
        <item x="0"/>
      </items>
    </pivotField>
    <pivotField axis="axisCol" compact="0" outline="0" subtotalTop="0" showAll="0" includeNewItemsInFilter="1" sortType="ascending" rankBy="0" defaultSubtotal="0">
      <items count="14">
        <item x="9"/>
        <item x="10"/>
        <item x="11"/>
        <item x="12"/>
        <item x="8"/>
        <item x="0"/>
        <item x="1"/>
        <item x="2"/>
        <item x="3"/>
        <item x="4"/>
        <item x="5"/>
        <item x="6"/>
        <item x="7"/>
        <item h="1" x="13"/>
      </items>
    </pivotField>
    <pivotField compact="0" outline="0" subtotalTop="0" showAll="0" includeNewItemsInFilter="1">
      <items count="100">
        <item x="0"/>
        <item x="28"/>
        <item x="65"/>
        <item x="95"/>
        <item x="57"/>
        <item x="6"/>
        <item x="14"/>
        <item x="81"/>
        <item x="73"/>
        <item x="49"/>
        <item x="36"/>
        <item x="23"/>
        <item x="60"/>
        <item x="90"/>
        <item x="52"/>
        <item x="1"/>
        <item x="9"/>
        <item x="76"/>
        <item x="68"/>
        <item x="44"/>
        <item x="31"/>
        <item x="18"/>
        <item x="85"/>
        <item x="39"/>
        <item x="29"/>
        <item x="66"/>
        <item x="96"/>
        <item x="58"/>
        <item x="7"/>
        <item x="15"/>
        <item x="82"/>
        <item x="74"/>
        <item x="50"/>
        <item x="37"/>
        <item x="24"/>
        <item x="61"/>
        <item x="91"/>
        <item x="53"/>
        <item x="2"/>
        <item x="10"/>
        <item x="77"/>
        <item x="69"/>
        <item x="45"/>
        <item x="32"/>
        <item x="25"/>
        <item x="62"/>
        <item x="92"/>
        <item x="54"/>
        <item x="3"/>
        <item x="11"/>
        <item x="78"/>
        <item x="70"/>
        <item x="46"/>
        <item x="33"/>
        <item x="19"/>
        <item x="86"/>
        <item x="40"/>
        <item x="30"/>
        <item x="67"/>
        <item x="97"/>
        <item x="59"/>
        <item x="8"/>
        <item x="16"/>
        <item x="83"/>
        <item x="75"/>
        <item x="51"/>
        <item x="38"/>
        <item x="26"/>
        <item x="63"/>
        <item x="93"/>
        <item x="55"/>
        <item x="4"/>
        <item x="12"/>
        <item x="79"/>
        <item x="71"/>
        <item x="47"/>
        <item x="34"/>
        <item x="20"/>
        <item x="87"/>
        <item x="41"/>
        <item x="21"/>
        <item x="88"/>
        <item x="42"/>
        <item x="27"/>
        <item x="64"/>
        <item x="94"/>
        <item x="56"/>
        <item x="5"/>
        <item x="13"/>
        <item x="80"/>
        <item x="72"/>
        <item x="48"/>
        <item x="35"/>
        <item x="22"/>
        <item x="89"/>
        <item x="84"/>
        <item x="17"/>
        <item x="43"/>
        <item x="98"/>
        <item t="default"/>
      </items>
    </pivotField>
    <pivotField name="Type" axis="axisRow" compact="0" outline="0" subtotalTop="0" showAll="0" includeNewItemsInFilter="1" sortType="ascending" rankBy="0" defaultSubtotal="0">
      <items count="8">
        <item x="0"/>
        <item x="6"/>
        <item x="5"/>
        <item h="1" x="3"/>
        <item h="1" x="2"/>
        <item h="1" x="1"/>
        <item h="1" x="4"/>
        <item h="1" x="7"/>
      </items>
    </pivotField>
    <pivotField axis="axisRow" compact="0" outline="0" subtotalTop="0" showAll="0" includeNewItemsInFilter="1" sortType="ascending" rankBy="0" defaultSubtotal="0">
      <items count="4">
        <item x="0"/>
        <item x="2"/>
        <item h="1" x="1"/>
        <item h="1" x="3"/>
      </items>
    </pivotField>
    <pivotField dataField="1" compact="0" outline="0" subtotalTop="0" showAll="0" includeNewItemsInFilter="1">
      <items count="961">
        <item x="29"/>
        <item x="26"/>
        <item x="22"/>
        <item x="30"/>
        <item x="18"/>
        <item x="28"/>
        <item x="14"/>
        <item x="24"/>
        <item x="10"/>
        <item x="6"/>
        <item x="20"/>
        <item x="2"/>
        <item x="16"/>
        <item x="25"/>
        <item x="12"/>
        <item x="221"/>
        <item x="21"/>
        <item x="8"/>
        <item x="4"/>
        <item x="217"/>
        <item x="17"/>
        <item x="213"/>
        <item x="27"/>
        <item x="317"/>
        <item x="13"/>
        <item x="209"/>
        <item x="223"/>
        <item x="712"/>
        <item x="23"/>
        <item x="9"/>
        <item x="205"/>
        <item x="313"/>
        <item x="219"/>
        <item x="708"/>
        <item x="5"/>
        <item x="19"/>
        <item x="201"/>
        <item x="1"/>
        <item x="215"/>
        <item x="282"/>
        <item x="703"/>
        <item x="309"/>
        <item x="197"/>
        <item x="319"/>
        <item x="15"/>
        <item x="211"/>
        <item x="711"/>
        <item x="193"/>
        <item x="699"/>
        <item x="11"/>
        <item x="274"/>
        <item x="706"/>
        <item x="207"/>
        <item x="305"/>
        <item x="440"/>
        <item x="695"/>
        <item x="315"/>
        <item x="224"/>
        <item x="410"/>
        <item x="7"/>
        <item x="203"/>
        <item x="690"/>
        <item x="3"/>
        <item x="220"/>
        <item x="266"/>
        <item x="301"/>
        <item x="436"/>
        <item x="284"/>
        <item x="311"/>
        <item x="199"/>
        <item x="406"/>
        <item x="685"/>
        <item x="216"/>
        <item x="697"/>
        <item x="682"/>
        <item x="297"/>
        <item x="258"/>
        <item x="693"/>
        <item x="432"/>
        <item x="195"/>
        <item x="320"/>
        <item x="276"/>
        <item x="212"/>
        <item x="402"/>
        <item x="709"/>
        <item x="307"/>
        <item x="441"/>
        <item x="222"/>
        <item x="104"/>
        <item x="688"/>
        <item x="293"/>
        <item x="428"/>
        <item x="704"/>
        <item x="208"/>
        <item x="250"/>
        <item x="398"/>
        <item x="316"/>
        <item x="218"/>
        <item x="268"/>
        <item x="303"/>
        <item x="100"/>
        <item x="683"/>
        <item x="438"/>
        <item x="204"/>
        <item x="424"/>
        <item x="680"/>
        <item x="700"/>
        <item x="289"/>
        <item x="214"/>
        <item x="394"/>
        <item x="96"/>
        <item x="412"/>
        <item x="242"/>
        <item x="281"/>
        <item x="299"/>
        <item x="312"/>
        <item x="260"/>
        <item x="200"/>
        <item x="90"/>
        <item x="434"/>
        <item x="92"/>
        <item x="420"/>
        <item x="318"/>
        <item x="604"/>
        <item x="409"/>
        <item x="210"/>
        <item x="390"/>
        <item x="603"/>
        <item x="106"/>
        <item x="196"/>
        <item x="691"/>
        <item x="416"/>
        <item x="408"/>
        <item x="234"/>
        <item x="295"/>
        <item x="430"/>
        <item x="273"/>
        <item x="707"/>
        <item x="206"/>
        <item x="386"/>
        <item x="308"/>
        <item x="252"/>
        <item x="602"/>
        <item x="88"/>
        <item x="413"/>
        <item x="314"/>
        <item x="405"/>
        <item x="382"/>
        <item x="102"/>
        <item x="686"/>
        <item x="202"/>
        <item x="404"/>
        <item x="426"/>
        <item x="600"/>
        <item x="702"/>
        <item x="226"/>
        <item x="291"/>
        <item x="265"/>
        <item x="84"/>
        <item x="598"/>
        <item x="304"/>
        <item x="108"/>
        <item x="591"/>
        <item x="98"/>
        <item x="244"/>
        <item x="439"/>
        <item x="349"/>
        <item x="283"/>
        <item x="401"/>
        <item x="590"/>
        <item x="310"/>
        <item x="198"/>
        <item x="89"/>
        <item x="94"/>
        <item x="422"/>
        <item x="679"/>
        <item x="400"/>
        <item x="596"/>
        <item x="698"/>
        <item x="80"/>
        <item x="589"/>
        <item x="300"/>
        <item x="257"/>
        <item x="397"/>
        <item x="435"/>
        <item x="194"/>
        <item x="694"/>
        <item x="418"/>
        <item x="236"/>
        <item x="346"/>
        <item x="275"/>
        <item x="396"/>
        <item x="306"/>
        <item x="594"/>
        <item x="85"/>
        <item x="415"/>
        <item x="588"/>
        <item x="76"/>
        <item x="103"/>
        <item x="689"/>
        <item x="634"/>
        <item x="393"/>
        <item x="296"/>
        <item x="431"/>
        <item x="59"/>
        <item x="411"/>
        <item x="392"/>
        <item x="249"/>
        <item x="592"/>
        <item x="286"/>
        <item x="342"/>
        <item x="228"/>
        <item x="267"/>
        <item x="81"/>
        <item x="302"/>
        <item x="72"/>
        <item x="110"/>
        <item x="99"/>
        <item x="684"/>
        <item x="437"/>
        <item x="350"/>
        <item x="389"/>
        <item x="587"/>
        <item x="710"/>
        <item x="427"/>
        <item x="388"/>
        <item x="681"/>
        <item x="629"/>
        <item x="292"/>
        <item x="338"/>
        <item x="56"/>
        <item x="407"/>
        <item x="605"/>
        <item x="68"/>
        <item x="95"/>
        <item x="384"/>
        <item x="241"/>
        <item x="278"/>
        <item x="77"/>
        <item x="705"/>
        <item x="385"/>
        <item x="586"/>
        <item x="298"/>
        <item x="624"/>
        <item x="259"/>
        <item x="876"/>
        <item x="64"/>
        <item x="433"/>
        <item x="91"/>
        <item x="423"/>
        <item x="348"/>
        <item x="381"/>
        <item x="631"/>
        <item x="674"/>
        <item x="334"/>
        <item x="52"/>
        <item x="403"/>
        <item x="872"/>
        <item x="585"/>
        <item x="73"/>
        <item x="105"/>
        <item x="419"/>
        <item x="701"/>
        <item x="233"/>
        <item x="270"/>
        <item x="294"/>
        <item x="429"/>
        <item x="60"/>
        <item x="619"/>
        <item x="251"/>
        <item x="86"/>
        <item x="344"/>
        <item x="330"/>
        <item x="670"/>
        <item x="601"/>
        <item x="69"/>
        <item x="101"/>
        <item x="48"/>
        <item x="626"/>
        <item x="399"/>
        <item x="467"/>
        <item x="867"/>
        <item x="599"/>
        <item x="696"/>
        <item x="485"/>
        <item x="425"/>
        <item x="288"/>
        <item x="464"/>
        <item x="326"/>
        <item x="225"/>
        <item x="290"/>
        <item x="621"/>
        <item x="262"/>
        <item x="875"/>
        <item x="340"/>
        <item x="58"/>
        <item x="692"/>
        <item x="82"/>
        <item x="107"/>
        <item x="65"/>
        <item x="97"/>
        <item x="243"/>
        <item x="666"/>
        <item x="322"/>
        <item x="457"/>
        <item x="44"/>
        <item x="597"/>
        <item x="395"/>
        <item x="583"/>
        <item x="865"/>
        <item x="480"/>
        <item x="61"/>
        <item x="93"/>
        <item x="421"/>
        <item x="870"/>
        <item x="663"/>
        <item x="461"/>
        <item x="651"/>
        <item x="687"/>
        <item x="863"/>
        <item x="336"/>
        <item x="280"/>
        <item x="78"/>
        <item x="616"/>
        <item x="610"/>
        <item x="54"/>
        <item x="40"/>
        <item x="391"/>
        <item x="595"/>
        <item x="254"/>
        <item x="581"/>
        <item x="476"/>
        <item x="417"/>
        <item x="235"/>
        <item x="345"/>
        <item x="659"/>
        <item x="649"/>
        <item x="455"/>
        <item x="468"/>
        <item x="633"/>
        <item x="87"/>
        <item x="471"/>
        <item x="414"/>
        <item x="332"/>
        <item x="678"/>
        <item x="487"/>
        <item x="36"/>
        <item x="387"/>
        <item x="593"/>
        <item x="74"/>
        <item x="465"/>
        <item x="50"/>
        <item x="612"/>
        <item x="272"/>
        <item x="578"/>
        <item x="657"/>
        <item x="32"/>
        <item x="383"/>
        <item x="246"/>
        <item x="676"/>
        <item x="858"/>
        <item x="285"/>
        <item x="341"/>
        <item x="675"/>
        <item x="328"/>
        <item x="227"/>
        <item x="653"/>
        <item x="482"/>
        <item x="528"/>
        <item x="453"/>
        <item x="83"/>
        <item x="70"/>
        <item x="109"/>
        <item x="647"/>
        <item x="628"/>
        <item x="854"/>
        <item x="462"/>
        <item x="324"/>
        <item x="46"/>
        <item x="636"/>
        <item x="576"/>
        <item x="458"/>
        <item x="673"/>
        <item x="607"/>
        <item x="523"/>
        <item x="623"/>
        <item x="264"/>
        <item x="877"/>
        <item x="337"/>
        <item x="55"/>
        <item x="66"/>
        <item x="672"/>
        <item x="238"/>
        <item x="277"/>
        <item x="79"/>
        <item x="42"/>
        <item x="574"/>
        <item x="379"/>
        <item x="473"/>
        <item x="489"/>
        <item x="451"/>
        <item x="62"/>
        <item x="645"/>
        <item x="873"/>
        <item x="347"/>
        <item x="669"/>
        <item x="632"/>
        <item x="333"/>
        <item x="518"/>
        <item x="618"/>
        <item x="668"/>
        <item x="51"/>
        <item x="38"/>
        <item x="643"/>
        <item x="256"/>
        <item x="572"/>
        <item x="75"/>
        <item x="230"/>
        <item x="530"/>
        <item x="269"/>
        <item x="584"/>
        <item x="34"/>
        <item x="376"/>
        <item x="852"/>
        <item x="665"/>
        <item x="449"/>
        <item x="850"/>
        <item x="868"/>
        <item x="456"/>
        <item x="343"/>
        <item x="329"/>
        <item x="582"/>
        <item x="459"/>
        <item x="484"/>
        <item x="513"/>
        <item x="71"/>
        <item x="47"/>
        <item x="627"/>
        <item x="662"/>
        <item x="525"/>
        <item x="614"/>
        <item x="650"/>
        <item x="641"/>
        <item x="661"/>
        <item x="508"/>
        <item x="847"/>
        <item x="248"/>
        <item x="325"/>
        <item x="580"/>
        <item x="372"/>
        <item x="622"/>
        <item x="261"/>
        <item x="491"/>
        <item x="479"/>
        <item x="339"/>
        <item x="57"/>
        <item x="67"/>
        <item x="447"/>
        <item x="648"/>
        <item x="454"/>
        <item x="321"/>
        <item x="43"/>
        <item x="380"/>
        <item x="191"/>
        <item x="658"/>
        <item x="503"/>
        <item x="520"/>
        <item x="63"/>
        <item x="609"/>
        <item x="677"/>
        <item x="639"/>
        <item x="871"/>
        <item x="579"/>
        <item x="843"/>
        <item x="475"/>
        <item x="655"/>
        <item x="368"/>
        <item x="240"/>
        <item x="335"/>
        <item x="577"/>
        <item x="656"/>
        <item x="567"/>
        <item x="617"/>
        <item x="53"/>
        <item x="39"/>
        <item x="253"/>
        <item x="470"/>
        <item x="287"/>
        <item x="499"/>
        <item x="652"/>
        <item x="445"/>
        <item x="515"/>
        <item x="452"/>
        <item x="646"/>
        <item x="378"/>
        <item x="188"/>
        <item x="469"/>
        <item x="494"/>
        <item x="838"/>
        <item x="562"/>
        <item x="637"/>
        <item x="331"/>
        <item x="635"/>
        <item x="575"/>
        <item x="364"/>
        <item x="510"/>
        <item x="845"/>
        <item x="486"/>
        <item x="35"/>
        <item x="859"/>
        <item x="466"/>
        <item x="49"/>
        <item x="232"/>
        <item x="613"/>
        <item x="527"/>
        <item x="31"/>
        <item x="671"/>
        <item x="245"/>
        <item x="855"/>
        <item x="279"/>
        <item x="327"/>
        <item x="573"/>
        <item x="443"/>
        <item x="374"/>
        <item x="184"/>
        <item x="360"/>
        <item x="505"/>
        <item x="450"/>
        <item x="481"/>
        <item x="644"/>
        <item x="557"/>
        <item x="522"/>
        <item x="463"/>
        <item x="840"/>
        <item x="323"/>
        <item x="45"/>
        <item x="630"/>
        <item x="192"/>
        <item x="862"/>
        <item x="569"/>
        <item x="608"/>
        <item x="667"/>
        <item x="642"/>
        <item x="571"/>
        <item x="356"/>
        <item x="501"/>
        <item x="477"/>
        <item x="370"/>
        <item x="237"/>
        <item x="180"/>
        <item x="271"/>
        <item x="664"/>
        <item x="552"/>
        <item x="41"/>
        <item x="352"/>
        <item x="496"/>
        <item x="448"/>
        <item x="472"/>
        <item x="835"/>
        <item x="564"/>
        <item x="517"/>
        <item x="821"/>
        <item x="547"/>
        <item x="625"/>
        <item x="190"/>
        <item x="831"/>
        <item x="640"/>
        <item x="660"/>
        <item x="366"/>
        <item x="176"/>
        <item x="37"/>
        <item x="849"/>
        <item x="857"/>
        <item x="229"/>
        <item x="620"/>
        <item x="263"/>
        <item x="874"/>
        <item x="529"/>
        <item x="512"/>
        <item x="542"/>
        <item x="559"/>
        <item x="33"/>
        <item x="375"/>
        <item x="853"/>
        <item x="446"/>
        <item x="827"/>
        <item x="460"/>
        <item x="186"/>
        <item x="507"/>
        <item x="362"/>
        <item x="172"/>
        <item x="638"/>
        <item x="869"/>
        <item x="524"/>
        <item x="654"/>
        <item x="537"/>
        <item x="823"/>
        <item x="554"/>
        <item x="615"/>
        <item x="255"/>
        <item x="371"/>
        <item x="490"/>
        <item x="358"/>
        <item x="533"/>
        <item x="168"/>
        <item x="182"/>
        <item x="444"/>
        <item x="818"/>
        <item x="549"/>
        <item x="842"/>
        <item x="354"/>
        <item x="164"/>
        <item x="866"/>
        <item x="519"/>
        <item x="566"/>
        <item x="488"/>
        <item x="498"/>
        <item x="611"/>
        <item x="367"/>
        <item x="544"/>
        <item x="178"/>
        <item x="247"/>
        <item x="493"/>
        <item x="837"/>
        <item x="561"/>
        <item x="442"/>
        <item x="864"/>
        <item x="483"/>
        <item x="514"/>
        <item x="377"/>
        <item x="187"/>
        <item x="833"/>
        <item x="539"/>
        <item x="861"/>
        <item x="363"/>
        <item x="509"/>
        <item x="846"/>
        <item x="174"/>
        <item x="606"/>
        <item x="534"/>
        <item x="478"/>
        <item x="556"/>
        <item x="239"/>
        <item x="829"/>
        <item x="915"/>
        <item x="474"/>
        <item x="860"/>
        <item x="373"/>
        <item x="183"/>
        <item x="359"/>
        <item x="504"/>
        <item x="170"/>
        <item x="841"/>
        <item x="166"/>
        <item x="825"/>
        <item x="568"/>
        <item x="551"/>
        <item x="911"/>
        <item x="856"/>
        <item x="355"/>
        <item x="500"/>
        <item x="231"/>
        <item x="369"/>
        <item x="179"/>
        <item x="820"/>
        <item x="531"/>
        <item x="546"/>
        <item x="851"/>
        <item x="351"/>
        <item x="495"/>
        <item x="836"/>
        <item x="563"/>
        <item x="189"/>
        <item x="526"/>
        <item x="832"/>
        <item x="541"/>
        <item x="365"/>
        <item x="175"/>
        <item x="913"/>
        <item x="492"/>
        <item x="558"/>
        <item x="828"/>
        <item x="536"/>
        <item x="902"/>
        <item x="750"/>
        <item x="185"/>
        <item x="361"/>
        <item x="171"/>
        <item x="521"/>
        <item x="908"/>
        <item x="532"/>
        <item x="897"/>
        <item x="824"/>
        <item x="553"/>
        <item x="746"/>
        <item x="848"/>
        <item x="357"/>
        <item x="167"/>
        <item x="181"/>
        <item x="819"/>
        <item x="516"/>
        <item x="548"/>
        <item x="892"/>
        <item x="904"/>
        <item x="353"/>
        <item x="163"/>
        <item x="511"/>
        <item x="844"/>
        <item x="741"/>
        <item x="543"/>
        <item x="177"/>
        <item x="887"/>
        <item x="899"/>
        <item x="749"/>
        <item x="506"/>
        <item x="882"/>
        <item x="839"/>
        <item x="894"/>
        <item x="538"/>
        <item x="736"/>
        <item x="173"/>
        <item x="570"/>
        <item x="744"/>
        <item x="914"/>
        <item x="502"/>
        <item x="731"/>
        <item x="160"/>
        <item x="889"/>
        <item x="497"/>
        <item x="834"/>
        <item x="565"/>
        <item x="169"/>
        <item x="910"/>
        <item x="726"/>
        <item x="830"/>
        <item x="739"/>
        <item x="165"/>
        <item x="156"/>
        <item x="884"/>
        <item x="560"/>
        <item x="879"/>
        <item x="906"/>
        <item x="721"/>
        <item x="826"/>
        <item x="152"/>
        <item x="734"/>
        <item x="716"/>
        <item x="729"/>
        <item x="822"/>
        <item x="555"/>
        <item x="148"/>
        <item x="901"/>
        <item x="751"/>
        <item x="817"/>
        <item x="162"/>
        <item x="550"/>
        <item x="896"/>
        <item x="724"/>
        <item x="144"/>
        <item x="909"/>
        <item x="747"/>
        <item x="545"/>
        <item x="158"/>
        <item x="891"/>
        <item x="719"/>
        <item x="140"/>
        <item x="714"/>
        <item x="905"/>
        <item x="742"/>
        <item x="136"/>
        <item x="540"/>
        <item x="154"/>
        <item x="886"/>
        <item x="535"/>
        <item x="881"/>
        <item x="132"/>
        <item x="150"/>
        <item x="900"/>
        <item x="737"/>
        <item x="128"/>
        <item x="895"/>
        <item x="732"/>
        <item x="146"/>
        <item x="745"/>
        <item x="124"/>
        <item x="159"/>
        <item x="890"/>
        <item x="727"/>
        <item x="142"/>
        <item x="120"/>
        <item x="740"/>
        <item x="116"/>
        <item x="138"/>
        <item x="155"/>
        <item x="885"/>
        <item x="722"/>
        <item x="912"/>
        <item x="112"/>
        <item x="880"/>
        <item x="717"/>
        <item x="134"/>
        <item x="151"/>
        <item x="735"/>
        <item x="907"/>
        <item x="130"/>
        <item x="730"/>
        <item x="147"/>
        <item x="126"/>
        <item x="161"/>
        <item x="725"/>
        <item x="903"/>
        <item x="122"/>
        <item x="143"/>
        <item x="118"/>
        <item x="157"/>
        <item x="720"/>
        <item x="139"/>
        <item x="898"/>
        <item x="748"/>
        <item x="114"/>
        <item x="715"/>
        <item x="893"/>
        <item x="135"/>
        <item x="153"/>
        <item x="743"/>
        <item x="131"/>
        <item x="816"/>
        <item x="149"/>
        <item x="888"/>
        <item x="811"/>
        <item x="127"/>
        <item x="738"/>
        <item x="145"/>
        <item x="883"/>
        <item x="123"/>
        <item x="806"/>
        <item x="878"/>
        <item x="141"/>
        <item x="119"/>
        <item x="733"/>
        <item x="801"/>
        <item x="796"/>
        <item x="115"/>
        <item x="728"/>
        <item x="137"/>
        <item x="814"/>
        <item x="809"/>
        <item x="111"/>
        <item x="791"/>
        <item x="133"/>
        <item x="723"/>
        <item x="129"/>
        <item x="786"/>
        <item x="804"/>
        <item x="718"/>
        <item x="125"/>
        <item x="781"/>
        <item x="799"/>
        <item x="713"/>
        <item x="794"/>
        <item x="121"/>
        <item x="776"/>
        <item x="117"/>
        <item x="789"/>
        <item x="771"/>
        <item x="113"/>
        <item x="766"/>
        <item x="784"/>
        <item x="812"/>
        <item x="761"/>
        <item x="807"/>
        <item x="779"/>
        <item x="756"/>
        <item x="774"/>
        <item x="802"/>
        <item x="769"/>
        <item x="797"/>
        <item x="764"/>
        <item x="792"/>
        <item x="759"/>
        <item x="787"/>
        <item x="815"/>
        <item x="754"/>
        <item x="810"/>
        <item x="782"/>
        <item x="805"/>
        <item x="777"/>
        <item x="772"/>
        <item x="800"/>
        <item x="795"/>
        <item x="767"/>
        <item x="790"/>
        <item x="762"/>
        <item x="757"/>
        <item x="785"/>
        <item x="752"/>
        <item x="780"/>
        <item x="775"/>
        <item x="770"/>
        <item x="813"/>
        <item x="808"/>
        <item x="765"/>
        <item x="760"/>
        <item x="803"/>
        <item x="755"/>
        <item x="798"/>
        <item x="793"/>
        <item x="788"/>
        <item x="783"/>
        <item x="778"/>
        <item x="773"/>
        <item x="768"/>
        <item x="763"/>
        <item x="758"/>
        <item x="753"/>
        <item x="952"/>
        <item x="943"/>
        <item x="935"/>
        <item x="926"/>
        <item x="954"/>
        <item x="951"/>
        <item x="945"/>
        <item x="942"/>
        <item x="937"/>
        <item x="934"/>
        <item x="928"/>
        <item x="917"/>
        <item x="925"/>
        <item x="957"/>
        <item x="953"/>
        <item x="948"/>
        <item x="956"/>
        <item x="944"/>
        <item x="939"/>
        <item x="947"/>
        <item x="931"/>
        <item x="936"/>
        <item x="919"/>
        <item x="927"/>
        <item x="916"/>
        <item x="959"/>
        <item x="930"/>
        <item x="955"/>
        <item x="950"/>
        <item x="946"/>
        <item x="941"/>
        <item x="938"/>
        <item x="933"/>
        <item x="922"/>
        <item x="929"/>
        <item x="918"/>
        <item x="921"/>
        <item x="958"/>
        <item x="949"/>
        <item x="940"/>
        <item x="924"/>
        <item x="932"/>
        <item x="920"/>
        <item x="923"/>
        <item x="0"/>
        <item t="default"/>
      </items>
    </pivotField>
  </pivotFields>
  <rowFields count="8">
    <field x="3"/>
    <field x="4"/>
    <field x="5"/>
    <field x="7"/>
    <field x="6"/>
    <field x="10"/>
    <field x="11"/>
    <field x="1"/>
  </rowFields>
  <rowItems count="23">
    <i>
      <x/>
      <x v="17"/>
      <x/>
      <x v="2"/>
      <x v="2"/>
      <x/>
      <x/>
      <x v="1"/>
    </i>
    <i>
      <x v="1"/>
      <x v="19"/>
      <x v="12"/>
      <x v="1"/>
      <x v="7"/>
      <x v="2"/>
      <x v="1"/>
      <x v="158"/>
    </i>
    <i>
      <x v="2"/>
      <x v="2"/>
      <x v="7"/>
      <x v="2"/>
      <x v="2"/>
      <x/>
      <x/>
      <x v="1"/>
    </i>
    <i>
      <x v="3"/>
      <x v="5"/>
      <x v="1"/>
      <x v="1"/>
      <x v="6"/>
      <x v="2"/>
      <x v="1"/>
      <x v="13"/>
    </i>
    <i>
      <x v="4"/>
      <x v="7"/>
      <x v="1"/>
      <x v="1"/>
      <x v="6"/>
      <x v="2"/>
      <x v="1"/>
      <x v="41"/>
    </i>
    <i>
      <x v="5"/>
      <x v="9"/>
      <x v="1"/>
      <x v="1"/>
      <x v="6"/>
      <x v="2"/>
      <x v="1"/>
      <x v="68"/>
    </i>
    <i>
      <x v="6"/>
      <x v="1"/>
      <x v="4"/>
      <x v="2"/>
      <x v="2"/>
      <x/>
      <x/>
      <x v="1"/>
    </i>
    <i>
      <x v="7"/>
      <x v="12"/>
      <x v="11"/>
      <x v="1"/>
      <x v="1"/>
      <x v="2"/>
      <x v="1"/>
      <x v="101"/>
    </i>
    <i>
      <x v="8"/>
      <x v="21"/>
      <x v="11"/>
      <x v="1"/>
      <x v="9"/>
      <x v="1"/>
      <x v="1"/>
      <x v="155"/>
    </i>
    <i>
      <x v="9"/>
      <x v="13"/>
      <x v="1"/>
      <x v="1"/>
      <x v="1"/>
      <x v="2"/>
      <x v="1"/>
      <x v="110"/>
    </i>
    <i>
      <x v="10"/>
      <x v="11"/>
      <x v="3"/>
      <x v="1"/>
      <x v="1"/>
      <x v="2"/>
      <x v="1"/>
      <x v="82"/>
    </i>
    <i>
      <x v="11"/>
      <x v="20"/>
      <x v="3"/>
      <x v="1"/>
      <x v="10"/>
      <x v="1"/>
      <x v="1"/>
      <x v="153"/>
    </i>
    <i>
      <x v="12"/>
      <x v="8"/>
      <x v="10"/>
      <x v="1"/>
      <x v="8"/>
      <x v="2"/>
      <x v="1"/>
      <x v="48"/>
    </i>
    <i>
      <x v="13"/>
      <x v="23"/>
      <x v="3"/>
      <x v="1"/>
      <x v="1"/>
      <x v="2"/>
      <x v="1"/>
      <x v="10"/>
    </i>
    <i>
      <x v="14"/>
      <x v="22"/>
      <x v="13"/>
      <x v="1"/>
      <x v="11"/>
      <x v="2"/>
      <x v="1"/>
      <x v="168"/>
    </i>
    <i>
      <x v="15"/>
      <x v="6"/>
      <x v="2"/>
      <x v="1"/>
      <x v="1"/>
      <x v="2"/>
      <x v="1"/>
      <x v="31"/>
    </i>
    <i>
      <x v="16"/>
      <x v="14"/>
      <x v="5"/>
      <x v="1"/>
      <x v="3"/>
      <x v="2"/>
      <x v="1"/>
      <x v="113"/>
    </i>
    <i>
      <x v="17"/>
      <x v="16"/>
      <x v="6"/>
      <x v="1"/>
      <x v="4"/>
      <x v="2"/>
      <x v="1"/>
      <x v="133"/>
    </i>
    <i>
      <x v="18"/>
      <x v="15"/>
      <x v="8"/>
      <x v="1"/>
      <x v="5"/>
      <x v="2"/>
      <x v="1"/>
      <x v="131"/>
    </i>
    <i>
      <x v="19"/>
      <x v="4"/>
      <x v="9"/>
      <x v="1"/>
      <x v="6"/>
      <x v="2"/>
      <x v="1"/>
      <x v="58"/>
    </i>
    <i>
      <x v="20"/>
      <x v="18"/>
      <x v="3"/>
      <x v="1"/>
      <x v="1"/>
      <x v="2"/>
      <x v="1"/>
      <x v="145"/>
    </i>
    <i>
      <x v="21"/>
      <x v="3"/>
      <x v="4"/>
      <x v="2"/>
      <x v="2"/>
      <x/>
      <x/>
      <x v="1"/>
    </i>
    <i>
      <x v="22"/>
      <x v="10"/>
      <x v="1"/>
      <x v="1"/>
      <x v="6"/>
      <x v="2"/>
      <x v="1"/>
      <x v="80"/>
    </i>
  </rowItems>
  <colFields count="1">
    <field x="8"/>
  </colFields>
  <colItems count="13">
    <i>
      <x/>
    </i>
    <i>
      <x v="1"/>
    </i>
    <i>
      <x v="2"/>
    </i>
    <i>
      <x v="3"/>
    </i>
    <i>
      <x v="4"/>
    </i>
    <i>
      <x v="5"/>
    </i>
    <i>
      <x v="6"/>
    </i>
    <i>
      <x v="7"/>
    </i>
    <i>
      <x v="8"/>
    </i>
    <i>
      <x v="9"/>
    </i>
    <i>
      <x v="10"/>
    </i>
    <i>
      <x v="11"/>
    </i>
    <i>
      <x v="12"/>
    </i>
  </colItems>
  <dataFields count="1">
    <dataField name="Max of Price" fld="12" subtotal="max" baseField="0" baseItem="0" numFmtId="4"/>
  </dataFields>
  <formats count="59">
    <format dxfId="747">
      <pivotArea type="all" dataOnly="0" outline="0" fieldPosition="0"/>
    </format>
    <format dxfId="746">
      <pivotArea type="all" dataOnly="0" outline="0" fieldPosition="0"/>
    </format>
    <format dxfId="745">
      <pivotArea field="2" type="button" dataOnly="0" labelOnly="1" outline="0"/>
    </format>
    <format dxfId="744">
      <pivotArea field="2" type="button" dataOnly="0" labelOnly="1" outline="0"/>
    </format>
    <format dxfId="743">
      <pivotArea dataOnly="0" labelOnly="1" outline="0" fieldPosition="0">
        <references count="1">
          <reference field="8" count="0"/>
        </references>
      </pivotArea>
    </format>
    <format dxfId="742">
      <pivotArea field="8" type="button" dataOnly="0" labelOnly="1" outline="0" axis="axisCol" fieldPosition="0"/>
    </format>
    <format dxfId="741">
      <pivotArea field="8" type="button" dataOnly="0" labelOnly="1" outline="0" axis="axisCol" fieldPosition="0"/>
    </format>
    <format dxfId="740">
      <pivotArea type="topRight" dataOnly="0" labelOnly="1" outline="0" fieldPosition="0"/>
    </format>
    <format dxfId="739">
      <pivotArea type="all" dataOnly="0" outline="0" fieldPosition="0"/>
    </format>
    <format dxfId="738">
      <pivotArea field="2" type="button" dataOnly="0" labelOnly="1" outline="0"/>
    </format>
    <format dxfId="737">
      <pivotArea type="origin" dataOnly="0" labelOnly="1" outline="0" fieldPosition="0"/>
    </format>
    <format dxfId="736">
      <pivotArea field="2" type="button" dataOnly="0" labelOnly="1" outline="0"/>
    </format>
    <format dxfId="735">
      <pivotArea field="3" type="button" dataOnly="0" labelOnly="1" outline="0" axis="axisRow" fieldPosition="0"/>
    </format>
    <format dxfId="734">
      <pivotArea field="7" type="button" dataOnly="0" labelOnly="1" outline="0" axis="axisRow" fieldPosition="3"/>
    </format>
    <format dxfId="733">
      <pivotArea field="6" type="button" dataOnly="0" labelOnly="1" outline="0" axis="axisRow" fieldPosition="4"/>
    </format>
    <format dxfId="732">
      <pivotArea dataOnly="0" labelOnly="1" outline="0" fieldPosition="0">
        <references count="1">
          <reference field="8" count="0"/>
        </references>
      </pivotArea>
    </format>
    <format dxfId="731">
      <pivotArea field="8" type="button" dataOnly="0" labelOnly="1" outline="0" axis="axisCol" fieldPosition="0"/>
    </format>
    <format dxfId="730">
      <pivotArea dataOnly="0" labelOnly="1" outline="0" fieldPosition="0">
        <references count="1">
          <reference field="3" count="0"/>
        </references>
      </pivotArea>
    </format>
    <format dxfId="729">
      <pivotArea outline="0" fieldPosition="0">
        <references count="2">
          <reference field="3" count="1" selected="0">
            <x v="23"/>
          </reference>
          <reference field="8" count="1" selected="0">
            <x v="13"/>
          </reference>
        </references>
      </pivotArea>
    </format>
    <format dxfId="728">
      <pivotArea type="origin" dataOnly="0" labelOnly="1" outline="0" fieldPosition="0"/>
    </format>
    <format dxfId="727">
      <pivotArea field="3" type="button" dataOnly="0" labelOnly="1" outline="0" axis="axisRow" fieldPosition="0"/>
    </format>
    <format dxfId="726">
      <pivotArea field="4" type="button" dataOnly="0" labelOnly="1" outline="0" axis="axisRow" fieldPosition="1"/>
    </format>
    <format dxfId="725">
      <pivotArea field="5" type="button" dataOnly="0" labelOnly="1" outline="0" axis="axisRow" fieldPosition="2"/>
    </format>
    <format dxfId="724">
      <pivotArea field="7" type="button" dataOnly="0" labelOnly="1" outline="0" axis="axisRow" fieldPosition="3"/>
    </format>
    <format dxfId="723">
      <pivotArea field="6" type="button" dataOnly="0" labelOnly="1" outline="0" axis="axisRow" fieldPosition="4"/>
    </format>
    <format dxfId="722">
      <pivotArea field="10" type="button" dataOnly="0" labelOnly="1" outline="0" axis="axisRow" fieldPosition="5"/>
    </format>
    <format dxfId="721">
      <pivotArea field="11" type="button" dataOnly="0" labelOnly="1" outline="0" axis="axisRow" fieldPosition="6"/>
    </format>
    <format dxfId="720">
      <pivotArea field="1" type="button" dataOnly="0" labelOnly="1" outline="0" axis="axisRow" fieldPosition="7"/>
    </format>
    <format dxfId="719">
      <pivotArea field="8" type="button" dataOnly="0" labelOnly="1" outline="0" axis="axisCol" fieldPosition="0"/>
    </format>
    <format dxfId="718">
      <pivotArea dataOnly="0" labelOnly="1" outline="0" fieldPosition="0">
        <references count="1">
          <reference field="8" count="0"/>
        </references>
      </pivotArea>
    </format>
    <format dxfId="717">
      <pivotArea type="origin" dataOnly="0" labelOnly="1" outline="0" fieldPosition="0"/>
    </format>
    <format dxfId="716">
      <pivotArea field="3" type="button" dataOnly="0" labelOnly="1" outline="0" axis="axisRow" fieldPosition="0"/>
    </format>
    <format dxfId="715">
      <pivotArea field="4" type="button" dataOnly="0" labelOnly="1" outline="0" axis="axisRow" fieldPosition="1"/>
    </format>
    <format dxfId="714">
      <pivotArea field="5" type="button" dataOnly="0" labelOnly="1" outline="0" axis="axisRow" fieldPosition="2"/>
    </format>
    <format dxfId="713">
      <pivotArea field="7" type="button" dataOnly="0" labelOnly="1" outline="0" axis="axisRow" fieldPosition="3"/>
    </format>
    <format dxfId="712">
      <pivotArea field="6" type="button" dataOnly="0" labelOnly="1" outline="0" axis="axisRow" fieldPosition="4"/>
    </format>
    <format dxfId="711">
      <pivotArea field="10" type="button" dataOnly="0" labelOnly="1" outline="0" axis="axisRow" fieldPosition="5"/>
    </format>
    <format dxfId="710">
      <pivotArea field="11" type="button" dataOnly="0" labelOnly="1" outline="0" axis="axisRow" fieldPosition="6"/>
    </format>
    <format dxfId="709">
      <pivotArea field="1" type="button" dataOnly="0" labelOnly="1" outline="0" axis="axisRow" fieldPosition="7"/>
    </format>
    <format dxfId="708">
      <pivotArea field="8" type="button" dataOnly="0" labelOnly="1" outline="0" axis="axisCol" fieldPosition="0"/>
    </format>
    <format dxfId="707">
      <pivotArea dataOnly="0" labelOnly="1" outline="0" fieldPosition="0">
        <references count="1">
          <reference field="8" count="0"/>
        </references>
      </pivotArea>
    </format>
    <format dxfId="706">
      <pivotArea outline="0" fieldPosition="0"/>
    </format>
    <format dxfId="705">
      <pivotArea dataOnly="0" labelOnly="1" outline="0" fieldPosition="0">
        <references count="1">
          <reference field="3" count="0"/>
        </references>
      </pivotArea>
    </format>
    <format dxfId="704">
      <pivotArea dataOnly="0" labelOnly="1" outline="0" fieldPosition="0">
        <references count="3">
          <reference field="3" count="0" selected="0"/>
          <reference field="4" count="0" selected="0"/>
          <reference field="5" count="0"/>
        </references>
      </pivotArea>
    </format>
    <format dxfId="703">
      <pivotArea dataOnly="0" labelOnly="1" outline="0" fieldPosition="0">
        <references count="4">
          <reference field="3" count="0" selected="0"/>
          <reference field="4" count="0" selected="0"/>
          <reference field="5" count="0" selected="0"/>
          <reference field="7" count="0"/>
        </references>
      </pivotArea>
    </format>
    <format dxfId="702">
      <pivotArea dataOnly="0" labelOnly="1" outline="0" fieldPosition="0">
        <references count="5">
          <reference field="3" count="0" selected="0"/>
          <reference field="4" count="0" selected="0"/>
          <reference field="5" count="0" selected="0"/>
          <reference field="6" count="0"/>
          <reference field="7" count="0" selected="0"/>
        </references>
      </pivotArea>
    </format>
    <format dxfId="701">
      <pivotArea dataOnly="0" labelOnly="1" outline="0" fieldPosition="0">
        <references count="6">
          <reference field="3" count="0" selected="0"/>
          <reference field="4" count="0" selected="0"/>
          <reference field="5" count="0" selected="0"/>
          <reference field="6" count="0" selected="0"/>
          <reference field="7" count="0" selected="0"/>
          <reference field="10" count="0"/>
        </references>
      </pivotArea>
    </format>
    <format dxfId="700">
      <pivotArea dataOnly="0" labelOnly="1" outline="0" fieldPosition="0">
        <references count="7">
          <reference field="3" count="0" selected="0"/>
          <reference field="4" count="0" selected="0"/>
          <reference field="5" count="0" selected="0"/>
          <reference field="6" count="0" selected="0"/>
          <reference field="7" count="0" selected="0"/>
          <reference field="10" count="0" selected="0"/>
          <reference field="11" count="0"/>
        </references>
      </pivotArea>
    </format>
    <format dxfId="699">
      <pivotArea dataOnly="0" labelOnly="1" outline="0" fieldPosition="0">
        <references count="8">
          <reference field="1" count="0"/>
          <reference field="3" count="0" selected="0"/>
          <reference field="4" count="0" selected="0"/>
          <reference field="5" count="0" selected="0"/>
          <reference field="6" count="0" selected="0"/>
          <reference field="7" count="0" selected="0"/>
          <reference field="10" count="0" selected="0"/>
          <reference field="11" count="0" selected="0"/>
        </references>
      </pivotArea>
    </format>
    <format dxfId="698">
      <pivotArea dataOnly="0" labelOnly="1" outline="0" fieldPosition="0">
        <references count="2">
          <reference field="3" count="0" selected="0"/>
          <reference field="4" count="0"/>
        </references>
      </pivotArea>
    </format>
    <format dxfId="697">
      <pivotArea outline="0" fieldPosition="0"/>
    </format>
    <format dxfId="696">
      <pivotArea outline="0" fieldPosition="0"/>
    </format>
    <format dxfId="695">
      <pivotArea dataOnly="0" labelOnly="1" outline="0" fieldPosition="0">
        <references count="1">
          <reference field="8" count="0"/>
        </references>
      </pivotArea>
    </format>
    <format dxfId="694">
      <pivotArea field="8" type="button" dataOnly="0" labelOnly="1" outline="0" axis="axisCol" fieldPosition="0"/>
    </format>
    <format dxfId="693">
      <pivotArea outline="0" fieldPosition="0"/>
    </format>
    <format dxfId="692">
      <pivotArea type="topRight" dataOnly="0" labelOnly="1" outline="0" offset="R1" fieldPosition="0"/>
    </format>
    <format dxfId="691">
      <pivotArea outline="0" collapsedLevelsAreSubtotals="1" fieldPosition="0">
        <references count="1">
          <reference field="8" count="1" selected="0">
            <x v="13"/>
          </reference>
        </references>
      </pivotArea>
    </format>
    <format dxfId="690">
      <pivotArea type="topRight" dataOnly="0" labelOnly="1" outline="0" offset="M1" fieldPosition="0"/>
    </format>
    <format dxfId="689">
      <pivotArea dataOnly="0" labelOnly="1" outline="0" fieldPosition="0">
        <references count="1">
          <reference field="8" count="1">
            <x v="13"/>
          </reference>
        </references>
      </pivotArea>
    </format>
  </formats>
  <conditionalFormats count="17">
    <conditionalFormat priority="5">
      <pivotAreas count="3">
        <pivotArea type="data" outline="0" collapsedLevelsAreSubtotals="1" fieldPosition="0">
          <references count="10">
            <reference field="4294967294" count="1" selected="0">
              <x v="0"/>
            </reference>
            <reference field="1" count="1" selected="0">
              <x v="167"/>
            </reference>
            <reference field="3" count="1" selected="0">
              <x v="14"/>
            </reference>
            <reference field="4" count="1" selected="0">
              <x v="22"/>
            </reference>
            <reference field="5" count="1" selected="0">
              <x v="13"/>
            </reference>
            <reference field="6" count="1" selected="0">
              <x v="11"/>
            </reference>
            <reference field="7" count="1" selected="0">
              <x v="1"/>
            </reference>
            <reference field="8" count="13" selected="0">
              <x v="0"/>
              <x v="1"/>
              <x v="2"/>
              <x v="3"/>
              <x v="4"/>
              <x v="5"/>
              <x v="6"/>
              <x v="7"/>
              <x v="8"/>
              <x v="9"/>
              <x v="10"/>
              <x v="11"/>
              <x v="12"/>
            </reference>
            <reference field="10" count="1" selected="0">
              <x v="2"/>
            </reference>
            <reference field="11" count="1" selected="0">
              <x v="2"/>
            </reference>
          </references>
        </pivotArea>
        <pivotArea type="data" outline="0" collapsedLevelsAreSubtotals="1" fieldPosition="0">
          <references count="10">
            <reference field="4294967294" count="1" selected="0">
              <x v="0"/>
            </reference>
            <reference field="1" count="8" selected="0">
              <x v="159"/>
              <x v="160"/>
              <x v="161"/>
              <x v="162"/>
              <x v="163"/>
              <x v="164"/>
              <x v="165"/>
              <x v="166"/>
            </reference>
            <reference field="3" count="1" selected="0">
              <x v="14"/>
            </reference>
            <reference field="4" count="1" selected="0">
              <x v="22"/>
            </reference>
            <reference field="5" count="1" selected="0">
              <x v="13"/>
            </reference>
            <reference field="6" count="1" selected="0">
              <x v="11"/>
            </reference>
            <reference field="7" count="1" selected="0">
              <x v="1"/>
            </reference>
            <reference field="8" count="13" selected="0">
              <x v="0"/>
              <x v="1"/>
              <x v="2"/>
              <x v="3"/>
              <x v="4"/>
              <x v="5"/>
              <x v="6"/>
              <x v="7"/>
              <x v="8"/>
              <x v="9"/>
              <x v="10"/>
              <x v="11"/>
              <x v="12"/>
            </reference>
            <reference field="10" count="4" selected="0">
              <x v="3"/>
              <x v="4"/>
              <x v="5"/>
              <x v="6"/>
            </reference>
            <reference field="11" count="2" selected="0">
              <x v="1"/>
              <x v="2"/>
            </reference>
          </references>
        </pivotArea>
        <pivotArea type="data" outline="0" collapsedLevelsAreSubtotals="1" fieldPosition="0">
          <references count="10">
            <reference field="4294967294" count="1" selected="0">
              <x v="0"/>
            </reference>
            <reference field="1" count="60" selected="0">
              <x v="22"/>
              <x v="23"/>
              <x v="24"/>
              <x v="25"/>
              <x v="26"/>
              <x v="27"/>
              <x v="28"/>
              <x v="29"/>
              <x v="30"/>
              <x v="31"/>
              <x v="52"/>
              <x v="53"/>
              <x v="54"/>
              <x v="55"/>
              <x v="56"/>
              <x v="57"/>
              <x v="58"/>
              <x v="59"/>
              <x v="60"/>
              <x v="6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reference>
            <reference field="3" count="6" selected="0">
              <x v="15"/>
              <x v="16"/>
              <x v="17"/>
              <x v="18"/>
              <x v="19"/>
              <x v="20"/>
            </reference>
            <reference field="4" count="6" selected="0">
              <x v="4"/>
              <x v="6"/>
              <x v="14"/>
              <x v="15"/>
              <x v="16"/>
              <x v="18"/>
            </reference>
            <reference field="5" count="6" selected="0">
              <x v="2"/>
              <x v="3"/>
              <x v="5"/>
              <x v="6"/>
              <x v="8"/>
              <x v="9"/>
            </reference>
            <reference field="6" count="5" selected="0">
              <x v="1"/>
              <x v="3"/>
              <x v="4"/>
              <x v="5"/>
              <x v="6"/>
            </reference>
            <reference field="7" count="1" selected="0">
              <x v="1"/>
            </reference>
            <reference field="8" count="13" selected="0">
              <x v="0"/>
              <x v="1"/>
              <x v="2"/>
              <x v="3"/>
              <x v="4"/>
              <x v="5"/>
              <x v="6"/>
              <x v="7"/>
              <x v="8"/>
              <x v="9"/>
              <x v="10"/>
              <x v="11"/>
              <x v="12"/>
            </reference>
            <reference field="10" count="5" selected="0">
              <x v="2"/>
              <x v="3"/>
              <x v="4"/>
              <x v="5"/>
              <x v="6"/>
            </reference>
            <reference field="11" count="2" selected="0">
              <x v="1"/>
              <x v="2"/>
            </reference>
          </references>
        </pivotArea>
      </pivotAreas>
    </conditionalFormat>
    <conditionalFormat priority="7">
      <pivotAreas count="3">
        <pivotArea type="data" outline="0" collapsedLevelsAreSubtotals="1" fieldPosition="0">
          <references count="10">
            <reference field="4294967294" count="1" selected="0">
              <x v="0"/>
            </reference>
            <reference field="1" count="1" selected="0">
              <x v="100"/>
            </reference>
            <reference field="3" count="1" selected="0">
              <x v="7"/>
            </reference>
            <reference field="4" count="1" selected="0">
              <x v="12"/>
            </reference>
            <reference field="5" count="1" selected="0">
              <x v="11"/>
            </reference>
            <reference field="6" count="1" selected="0">
              <x v="1"/>
            </reference>
            <reference field="7" count="1" selected="0">
              <x v="1"/>
            </reference>
            <reference field="8" count="13" selected="0">
              <x v="0"/>
              <x v="1"/>
              <x v="2"/>
              <x v="3"/>
              <x v="4"/>
              <x v="5"/>
              <x v="6"/>
              <x v="7"/>
              <x v="8"/>
              <x v="9"/>
              <x v="10"/>
              <x v="11"/>
              <x v="12"/>
            </reference>
            <reference field="10" count="1" selected="0">
              <x v="2"/>
            </reference>
            <reference field="11" count="1" selected="0">
              <x v="2"/>
            </reference>
          </references>
        </pivotArea>
        <pivotArea type="data" outline="0" collapsedLevelsAreSubtotals="1" fieldPosition="0">
          <references count="10">
            <reference field="4294967294" count="1" selected="0">
              <x v="0"/>
            </reference>
            <reference field="1" count="8" selected="0">
              <x v="92"/>
              <x v="93"/>
              <x v="94"/>
              <x v="95"/>
              <x v="96"/>
              <x v="97"/>
              <x v="98"/>
              <x v="99"/>
            </reference>
            <reference field="3" count="1" selected="0">
              <x v="7"/>
            </reference>
            <reference field="4" count="1" selected="0">
              <x v="12"/>
            </reference>
            <reference field="5" count="1" selected="0">
              <x v="11"/>
            </reference>
            <reference field="6" count="1" selected="0">
              <x v="1"/>
            </reference>
            <reference field="7" count="1" selected="0">
              <x v="1"/>
            </reference>
            <reference field="8" count="13" selected="0">
              <x v="0"/>
              <x v="1"/>
              <x v="2"/>
              <x v="3"/>
              <x v="4"/>
              <x v="5"/>
              <x v="6"/>
              <x v="7"/>
              <x v="8"/>
              <x v="9"/>
              <x v="10"/>
              <x v="11"/>
              <x v="12"/>
            </reference>
            <reference field="10" count="4" selected="0">
              <x v="3"/>
              <x v="4"/>
              <x v="5"/>
              <x v="6"/>
            </reference>
            <reference field="11" count="2" selected="0">
              <x v="1"/>
              <x v="2"/>
            </reference>
          </references>
        </pivotArea>
        <pivotArea type="data" outline="0" collapsedLevelsAreSubtotals="1" fieldPosition="0">
          <references count="10">
            <reference field="4294967294" count="1" selected="0">
              <x v="0"/>
            </reference>
            <reference field="1" count="44" selected="0">
              <x v="2"/>
              <x v="3"/>
              <x v="4"/>
              <x v="5"/>
              <x v="6"/>
              <x v="7"/>
              <x v="8"/>
              <x v="9"/>
              <x v="10"/>
              <x v="11"/>
              <x v="42"/>
              <x v="43"/>
              <x v="44"/>
              <x v="45"/>
              <x v="46"/>
              <x v="47"/>
              <x v="48"/>
              <x v="49"/>
              <x v="50"/>
              <x v="51"/>
              <x v="82"/>
              <x v="83"/>
              <x v="84"/>
              <x v="85"/>
              <x v="86"/>
              <x v="87"/>
              <x v="88"/>
              <x v="89"/>
              <x v="90"/>
              <x v="91"/>
              <x v="102"/>
              <x v="103"/>
              <x v="104"/>
              <x v="105"/>
              <x v="106"/>
              <x v="107"/>
              <x v="108"/>
              <x v="109"/>
              <x v="110"/>
              <x v="111"/>
              <x v="152"/>
              <x v="153"/>
              <x v="154"/>
              <x v="155"/>
            </reference>
            <reference field="3" count="6" selected="0">
              <x v="8"/>
              <x v="9"/>
              <x v="10"/>
              <x v="11"/>
              <x v="12"/>
              <x v="13"/>
            </reference>
            <reference field="4" count="5" selected="0">
              <x v="8"/>
              <x v="11"/>
              <x v="13"/>
              <x v="20"/>
              <x v="21"/>
            </reference>
            <reference field="5" count="4" selected="0">
              <x v="1"/>
              <x v="3"/>
              <x v="10"/>
              <x v="11"/>
            </reference>
            <reference field="6" count="4" selected="0">
              <x v="1"/>
              <x v="8"/>
              <x v="9"/>
              <x v="10"/>
            </reference>
            <reference field="7" count="1" selected="0">
              <x v="1"/>
            </reference>
            <reference field="8" count="13" selected="0">
              <x v="0"/>
              <x v="1"/>
              <x v="2"/>
              <x v="3"/>
              <x v="4"/>
              <x v="5"/>
              <x v="6"/>
              <x v="7"/>
              <x v="8"/>
              <x v="9"/>
              <x v="10"/>
              <x v="11"/>
              <x v="12"/>
            </reference>
            <reference field="10" count="6" selected="0">
              <x v="1"/>
              <x v="2"/>
              <x v="3"/>
              <x v="4"/>
              <x v="5"/>
              <x v="6"/>
            </reference>
            <reference field="11" count="2" selected="0">
              <x v="1"/>
              <x v="2"/>
            </reference>
          </references>
        </pivotArea>
      </pivotAreas>
    </conditionalFormat>
    <conditionalFormat priority="8">
      <pivotAreas count="3">
        <pivotArea type="data" outline="0" collapsedLevelsAreSubtotals="1" fieldPosition="0">
          <references count="10">
            <reference field="4294967294" count="1" selected="0">
              <x v="0"/>
            </reference>
            <reference field="1" count="1" selected="0">
              <x v="158"/>
            </reference>
            <reference field="3" count="1" selected="0">
              <x v="1"/>
            </reference>
            <reference field="4" count="1" selected="0">
              <x v="19"/>
            </reference>
            <reference field="5" count="1" selected="0">
              <x v="12"/>
            </reference>
            <reference field="6" count="1" selected="0">
              <x v="7"/>
            </reference>
            <reference field="7" count="1" selected="0">
              <x v="1"/>
            </reference>
            <reference field="8" count="13" selected="0">
              <x v="0"/>
              <x v="1"/>
              <x v="2"/>
              <x v="3"/>
              <x v="4"/>
              <x v="5"/>
              <x v="6"/>
              <x v="7"/>
              <x v="8"/>
              <x v="9"/>
              <x v="10"/>
              <x v="11"/>
              <x v="12"/>
            </reference>
            <reference field="10" count="1" selected="0">
              <x v="2"/>
            </reference>
            <reference field="11" count="1" selected="0">
              <x v="1"/>
            </reference>
          </references>
        </pivotArea>
        <pivotArea type="data" outline="0" collapsedLevelsAreSubtotals="1" fieldPosition="0">
          <references count="10">
            <reference field="4294967294" count="1" selected="0">
              <x v="0"/>
            </reference>
            <reference field="1" count="1" selected="0">
              <x v="156"/>
            </reference>
            <reference field="3" count="1" selected="0">
              <x v="1"/>
            </reference>
            <reference field="4" count="1" selected="0">
              <x v="19"/>
            </reference>
            <reference field="5" count="1" selected="0">
              <x v="12"/>
            </reference>
            <reference field="6" count="1" selected="0">
              <x v="7"/>
            </reference>
            <reference field="7" count="1" selected="0">
              <x v="1"/>
            </reference>
            <reference field="8" count="13" selected="0">
              <x v="0"/>
              <x v="1"/>
              <x v="2"/>
              <x v="3"/>
              <x v="4"/>
              <x v="5"/>
              <x v="6"/>
              <x v="7"/>
              <x v="8"/>
              <x v="9"/>
              <x v="10"/>
              <x v="11"/>
              <x v="12"/>
            </reference>
            <reference field="10" count="1" selected="0">
              <x v="3"/>
            </reference>
            <reference field="11" count="1" selected="0">
              <x v="1"/>
            </reference>
          </references>
        </pivotArea>
        <pivotArea type="data" outline="0" collapsedLevelsAreSubtotals="1" fieldPosition="0">
          <references count="10">
            <reference field="4294967294" count="1" selected="0">
              <x v="0"/>
            </reference>
            <reference field="1" count="1" selected="0">
              <x v="157"/>
            </reference>
            <reference field="3" count="1" selected="0">
              <x v="1"/>
            </reference>
            <reference field="4" count="1" selected="0">
              <x v="19"/>
            </reference>
            <reference field="5" count="1" selected="0">
              <x v="12"/>
            </reference>
            <reference field="6" count="1" selected="0">
              <x v="7"/>
            </reference>
            <reference field="7" count="1" selected="0">
              <x v="1"/>
            </reference>
            <reference field="8" count="13" selected="0">
              <x v="0"/>
              <x v="1"/>
              <x v="2"/>
              <x v="3"/>
              <x v="4"/>
              <x v="5"/>
              <x v="6"/>
              <x v="7"/>
              <x v="8"/>
              <x v="9"/>
              <x v="10"/>
              <x v="11"/>
              <x v="12"/>
            </reference>
            <reference field="10" count="1" selected="0">
              <x v="6"/>
            </reference>
            <reference field="11" count="1" selected="0">
              <x v="1"/>
            </reference>
          </references>
        </pivotArea>
      </pivotAreas>
    </conditionalFormat>
    <conditionalFormat priority="27">
      <pivotAreas count="1">
        <pivotArea type="data" outline="0" collapsedLevelsAreSubtotals="1" fieldPosition="0">
          <references count="10">
            <reference field="4294967294" count="1" selected="0">
              <x v="0"/>
            </reference>
            <reference field="1" count="1" selected="0">
              <x v="101"/>
            </reference>
            <reference field="3" count="1" selected="0">
              <x v="7"/>
            </reference>
            <reference field="4" count="1" selected="0">
              <x v="12"/>
            </reference>
            <reference field="5" count="1" selected="0">
              <x v="11"/>
            </reference>
            <reference field="6" count="1" selected="0">
              <x v="1"/>
            </reference>
            <reference field="7" count="1" selected="0">
              <x v="1"/>
            </reference>
            <reference field="8" count="13" selected="0">
              <x v="0"/>
              <x v="1"/>
              <x v="2"/>
              <x v="3"/>
              <x v="4"/>
              <x v="5"/>
              <x v="6"/>
              <x v="7"/>
              <x v="8"/>
              <x v="9"/>
              <x v="10"/>
              <x v="11"/>
              <x v="12"/>
            </reference>
            <reference field="10" count="1" selected="0">
              <x v="2"/>
            </reference>
            <reference field="11" count="1" selected="0">
              <x v="1"/>
            </reference>
          </references>
        </pivotArea>
      </pivotAreas>
    </conditionalFormat>
    <conditionalFormat priority="44">
      <pivotAreas count="1">
        <pivotArea type="data" outline="0" collapsedLevelsAreSubtotals="1" fieldPosition="0">
          <references count="7">
            <reference field="4294967294" count="1" selected="0">
              <x v="0"/>
            </reference>
            <reference field="3" count="1" selected="0">
              <x v="22"/>
            </reference>
            <reference field="4" count="1" selected="0">
              <x v="10"/>
            </reference>
            <reference field="5" count="1" selected="0">
              <x v="1"/>
            </reference>
            <reference field="6" count="1" selected="0">
              <x v="6"/>
            </reference>
            <reference field="7" count="1" selected="0">
              <x v="1"/>
            </reference>
            <reference field="10" count="4" selected="0">
              <x v="3"/>
              <x v="4"/>
              <x v="5"/>
              <x v="6"/>
            </reference>
          </references>
        </pivotArea>
      </pivotAreas>
    </conditionalFormat>
    <conditionalFormat priority="110">
      <pivotAreas count="1">
        <pivotArea type="data" outline="0" collapsedLevelsAreSubtotals="1" fieldPosition="0">
          <references count="10">
            <reference field="4294967294" count="1" selected="0">
              <x v="0"/>
            </reference>
            <reference field="1" count="1" selected="0">
              <x v="1"/>
            </reference>
            <reference field="3" count="1" selected="0">
              <x v="2"/>
            </reference>
            <reference field="4" count="1" selected="0">
              <x v="2"/>
            </reference>
            <reference field="5" count="1" selected="0">
              <x v="7"/>
            </reference>
            <reference field="6" count="1" selected="0">
              <x v="2"/>
            </reference>
            <reference field="7" count="1" selected="0">
              <x v="2"/>
            </reference>
            <reference field="8" count="13" selected="0">
              <x v="0"/>
              <x v="1"/>
              <x v="2"/>
              <x v="3"/>
              <x v="4"/>
              <x v="5"/>
              <x v="6"/>
              <x v="7"/>
              <x v="8"/>
              <x v="9"/>
              <x v="10"/>
              <x v="11"/>
              <x v="12"/>
            </reference>
            <reference field="10" count="1" selected="0">
              <x v="0"/>
            </reference>
            <reference field="11" count="1" selected="0">
              <x v="0"/>
            </reference>
          </references>
        </pivotArea>
      </pivotAreas>
    </conditionalFormat>
    <conditionalFormat priority="58">
      <pivotAreas count="1">
        <pivotArea type="data" outline="0" collapsedLevelsAreSubtotals="1" fieldPosition="0">
          <references count="10">
            <reference field="4294967294" count="1" selected="0">
              <x v="0"/>
            </reference>
            <reference field="1" count="1" selected="0">
              <x v="1"/>
            </reference>
            <reference field="3" count="1" selected="0">
              <x v="6"/>
            </reference>
            <reference field="4" count="1" selected="0">
              <x v="1"/>
            </reference>
            <reference field="5" count="1" selected="0">
              <x v="4"/>
            </reference>
            <reference field="6" count="1" selected="0">
              <x v="2"/>
            </reference>
            <reference field="7" count="1" selected="0">
              <x v="2"/>
            </reference>
            <reference field="8" count="13" selected="0">
              <x v="0"/>
              <x v="1"/>
              <x v="2"/>
              <x v="3"/>
              <x v="4"/>
              <x v="5"/>
              <x v="6"/>
              <x v="7"/>
              <x v="8"/>
              <x v="9"/>
              <x v="10"/>
              <x v="11"/>
              <x v="12"/>
            </reference>
            <reference field="10" count="1" selected="0">
              <x v="0"/>
            </reference>
            <reference field="11" count="1" selected="0">
              <x v="0"/>
            </reference>
          </references>
        </pivotArea>
      </pivotAreas>
    </conditionalFormat>
    <conditionalFormat priority="55">
      <pivotAreas count="1">
        <pivotArea type="data" outline="0" collapsedLevelsAreSubtotals="1" fieldPosition="0">
          <references count="10">
            <reference field="4294967294" count="1" selected="0">
              <x v="0"/>
            </reference>
            <reference field="1" count="1" selected="0">
              <x v="1"/>
            </reference>
            <reference field="3" count="1" selected="0">
              <x v="21"/>
            </reference>
            <reference field="4" count="1" selected="0">
              <x v="3"/>
            </reference>
            <reference field="5" count="1" selected="0">
              <x v="4"/>
            </reference>
            <reference field="6" count="1" selected="0">
              <x v="2"/>
            </reference>
            <reference field="7" count="1" selected="0">
              <x v="2"/>
            </reference>
            <reference field="8" count="13" selected="0">
              <x v="0"/>
              <x v="1"/>
              <x v="2"/>
              <x v="3"/>
              <x v="4"/>
              <x v="5"/>
              <x v="6"/>
              <x v="7"/>
              <x v="8"/>
              <x v="9"/>
              <x v="10"/>
              <x v="11"/>
              <x v="12"/>
            </reference>
            <reference field="10" count="1" selected="0">
              <x v="0"/>
            </reference>
            <reference field="11" count="1" selected="0">
              <x v="0"/>
            </reference>
          </references>
        </pivotArea>
      </pivotAreas>
    </conditionalFormat>
    <conditionalFormat priority="54">
      <pivotAreas count="1">
        <pivotArea type="data" outline="0" collapsedLevelsAreSubtotals="1" fieldPosition="0">
          <references count="10">
            <reference field="4294967294" count="1" selected="0">
              <x v="0"/>
            </reference>
            <reference field="1" count="2" selected="0">
              <x v="79"/>
              <x v="80"/>
            </reference>
            <reference field="3" count="1" selected="0">
              <x v="22"/>
            </reference>
            <reference field="4" count="1" selected="0">
              <x v="10"/>
            </reference>
            <reference field="5" count="1" selected="0">
              <x v="1"/>
            </reference>
            <reference field="6" count="1" selected="0">
              <x v="6"/>
            </reference>
            <reference field="7" count="1" selected="0">
              <x v="1"/>
            </reference>
            <reference field="8" count="13" selected="0">
              <x v="0"/>
              <x v="1"/>
              <x v="2"/>
              <x v="3"/>
              <x v="4"/>
              <x v="5"/>
              <x v="6"/>
              <x v="7"/>
              <x v="8"/>
              <x v="9"/>
              <x v="10"/>
              <x v="11"/>
              <x v="12"/>
            </reference>
            <reference field="10" count="1" selected="0">
              <x v="2"/>
            </reference>
            <reference field="11" count="2" selected="0">
              <x v="1"/>
              <x v="2"/>
            </reference>
          </references>
        </pivotArea>
      </pivotAreas>
    </conditionalFormat>
    <conditionalFormat priority="42">
      <pivotAreas count="1">
        <pivotArea type="data" outline="0" collapsedLevelsAreSubtotals="1" fieldPosition="0">
          <references count="7">
            <reference field="4294967294" count="1" selected="0">
              <x v="0"/>
            </reference>
            <reference field="3" count="1" selected="0">
              <x v="22"/>
            </reference>
            <reference field="4" count="1" selected="0">
              <x v="10"/>
            </reference>
            <reference field="5" count="1" selected="0">
              <x v="1"/>
            </reference>
            <reference field="6" count="1" selected="0">
              <x v="6"/>
            </reference>
            <reference field="7" count="1" selected="0">
              <x v="1"/>
            </reference>
            <reference field="10" count="4" selected="0">
              <x v="3"/>
              <x v="4"/>
              <x v="5"/>
              <x v="6"/>
            </reference>
          </references>
        </pivotArea>
      </pivotAreas>
    </conditionalFormat>
    <conditionalFormat priority="41">
      <pivotAreas count="1">
        <pivotArea type="data" outline="0" collapsedLevelsAreSubtotals="1" fieldPosition="0">
          <references count="7">
            <reference field="4294967294" count="1" selected="0">
              <x v="0"/>
            </reference>
            <reference field="3" count="1" selected="0">
              <x v="22"/>
            </reference>
            <reference field="4" count="1" selected="0">
              <x v="10"/>
            </reference>
            <reference field="5" count="1" selected="0">
              <x v="1"/>
            </reference>
            <reference field="6" count="1" selected="0">
              <x v="6"/>
            </reference>
            <reference field="7" count="1" selected="0">
              <x v="1"/>
            </reference>
            <reference field="10" count="4" selected="0">
              <x v="3"/>
              <x v="4"/>
              <x v="5"/>
              <x v="6"/>
            </reference>
          </references>
        </pivotArea>
      </pivotAreas>
    </conditionalFormat>
    <conditionalFormat priority="37">
      <pivotAreas count="1">
        <pivotArea type="data" outline="0" collapsedLevelsAreSubtotals="1" fieldPosition="0">
          <references count="10">
            <reference field="4294967294" count="1" selected="0">
              <x v="0"/>
            </reference>
            <reference field="1" count="1" selected="0">
              <x v="1"/>
            </reference>
            <reference field="3" count="1" selected="0">
              <x v="0"/>
            </reference>
            <reference field="4" count="1" selected="0">
              <x v="17"/>
            </reference>
            <reference field="5" count="1" selected="0">
              <x v="0"/>
            </reference>
            <reference field="6" count="1" selected="0">
              <x v="2"/>
            </reference>
            <reference field="7" count="1" selected="0">
              <x v="2"/>
            </reference>
            <reference field="8" count="13" selected="0">
              <x v="0"/>
              <x v="1"/>
              <x v="2"/>
              <x v="3"/>
              <x v="4"/>
              <x v="5"/>
              <x v="6"/>
              <x v="7"/>
              <x v="8"/>
              <x v="9"/>
              <x v="10"/>
              <x v="11"/>
              <x v="12"/>
            </reference>
            <reference field="10" count="1" selected="0">
              <x v="0"/>
            </reference>
            <reference field="11" count="1" selected="0">
              <x v="0"/>
            </reference>
          </references>
        </pivotArea>
      </pivotAreas>
    </conditionalFormat>
    <conditionalFormat priority="35">
      <pivotAreas count="1">
        <pivotArea type="data" outline="0" collapsedLevelsAreSubtotals="1" fieldPosition="0">
          <references count="7">
            <reference field="4294967294" count="1" selected="0">
              <x v="0"/>
            </reference>
            <reference field="3" count="1" selected="0">
              <x v="22"/>
            </reference>
            <reference field="4" count="1" selected="0">
              <x v="10"/>
            </reference>
            <reference field="5" count="1" selected="0">
              <x v="1"/>
            </reference>
            <reference field="6" count="1" selected="0">
              <x v="6"/>
            </reference>
            <reference field="7" count="1" selected="0">
              <x v="1"/>
            </reference>
            <reference field="10" count="4" selected="0">
              <x v="3"/>
              <x v="4"/>
              <x v="5"/>
              <x v="6"/>
            </reference>
          </references>
        </pivotArea>
      </pivotAreas>
    </conditionalFormat>
    <conditionalFormat priority="33">
      <pivotAreas count="1">
        <pivotArea type="data" outline="0" collapsedLevelsAreSubtotals="1" fieldPosition="0">
          <references count="7">
            <reference field="4294967294" count="1" selected="0">
              <x v="0"/>
            </reference>
            <reference field="3" count="1" selected="0">
              <x v="22"/>
            </reference>
            <reference field="4" count="1" selected="0">
              <x v="10"/>
            </reference>
            <reference field="5" count="1" selected="0">
              <x v="1"/>
            </reference>
            <reference field="6" count="1" selected="0">
              <x v="6"/>
            </reference>
            <reference field="7" count="1" selected="0">
              <x v="1"/>
            </reference>
            <reference field="10" count="4" selected="0">
              <x v="3"/>
              <x v="4"/>
              <x v="5"/>
              <x v="6"/>
            </reference>
          </references>
        </pivotArea>
      </pivotAreas>
    </conditionalFormat>
    <conditionalFormat priority="31">
      <pivotAreas count="1">
        <pivotArea type="data" outline="0" collapsedLevelsAreSubtotals="1" fieldPosition="0">
          <references count="10">
            <reference field="4294967294" count="1" selected="0">
              <x v="0"/>
            </reference>
            <reference field="1" count="8" selected="0">
              <x v="72"/>
              <x v="73"/>
              <x v="74"/>
              <x v="75"/>
              <x v="76"/>
              <x v="77"/>
              <x v="78"/>
              <x v="81"/>
            </reference>
            <reference field="3" count="1" selected="0">
              <x v="22"/>
            </reference>
            <reference field="4" count="1" selected="0">
              <x v="10"/>
            </reference>
            <reference field="5" count="1" selected="0">
              <x v="1"/>
            </reference>
            <reference field="6" count="1" selected="0">
              <x v="6"/>
            </reference>
            <reference field="7" count="1" selected="0">
              <x v="1"/>
            </reference>
            <reference field="8" count="13" selected="0">
              <x v="0"/>
              <x v="1"/>
              <x v="2"/>
              <x v="3"/>
              <x v="4"/>
              <x v="5"/>
              <x v="6"/>
              <x v="7"/>
              <x v="8"/>
              <x v="9"/>
              <x v="10"/>
              <x v="11"/>
              <x v="12"/>
            </reference>
            <reference field="10" count="4" selected="0">
              <x v="3"/>
              <x v="4"/>
              <x v="5"/>
              <x v="6"/>
            </reference>
            <reference field="11" count="2" selected="0">
              <x v="1"/>
              <x v="2"/>
            </reference>
          </references>
        </pivotArea>
      </pivotAreas>
    </conditionalFormat>
    <conditionalFormat priority="2">
      <pivotAreas count="2">
        <pivotArea type="data" outline="0" collapsedLevelsAreSubtotals="1" fieldPosition="0">
          <references count="10">
            <reference field="4294967294" count="1" selected="0">
              <x v="0"/>
            </reference>
            <reference field="1" count="10" selected="0">
              <x v="2"/>
              <x v="3"/>
              <x v="4"/>
              <x v="5"/>
              <x v="6"/>
              <x v="7"/>
              <x v="8"/>
              <x v="9"/>
              <x v="10"/>
              <x v="11"/>
            </reference>
            <reference field="3" count="1" selected="0">
              <x v="13"/>
            </reference>
            <reference field="4" count="1" selected="0">
              <x v="23"/>
            </reference>
            <reference field="5" count="1" selected="0">
              <x v="3"/>
            </reference>
            <reference field="6" count="1" selected="0">
              <x v="1"/>
            </reference>
            <reference field="7" count="1" selected="0">
              <x v="1"/>
            </reference>
            <reference field="8" count="13" selected="0">
              <x v="0"/>
              <x v="1"/>
              <x v="2"/>
              <x v="3"/>
              <x v="4"/>
              <x v="5"/>
              <x v="6"/>
              <x v="7"/>
              <x v="8"/>
              <x v="9"/>
              <x v="10"/>
              <x v="11"/>
              <x v="12"/>
            </reference>
            <reference field="10" count="5" selected="0">
              <x v="2"/>
              <x v="3"/>
              <x v="4"/>
              <x v="5"/>
              <x v="6"/>
            </reference>
            <reference field="11" count="2" selected="0">
              <x v="1"/>
              <x v="2"/>
            </reference>
          </references>
        </pivotArea>
        <pivotArea type="data" outline="0" collapsedLevelsAreSubtotals="1" fieldPosition="0">
          <references count="10">
            <reference field="4294967294" count="1" selected="0">
              <x v="0"/>
            </reference>
            <reference field="1" count="1" selected="0">
              <x v="168"/>
            </reference>
            <reference field="3" count="1" selected="0">
              <x v="14"/>
            </reference>
            <reference field="4" count="1" selected="0">
              <x v="22"/>
            </reference>
            <reference field="5" count="1" selected="0">
              <x v="13"/>
            </reference>
            <reference field="6" count="1" selected="0">
              <x v="11"/>
            </reference>
            <reference field="7" count="1" selected="0">
              <x v="1"/>
            </reference>
            <reference field="8" count="13" selected="0">
              <x v="0"/>
              <x v="1"/>
              <x v="2"/>
              <x v="3"/>
              <x v="4"/>
              <x v="5"/>
              <x v="6"/>
              <x v="7"/>
              <x v="8"/>
              <x v="9"/>
              <x v="10"/>
              <x v="11"/>
              <x v="12"/>
            </reference>
            <reference field="10" count="1" selected="0">
              <x v="2"/>
            </reference>
            <reference field="11" count="1" selected="0">
              <x v="1"/>
            </reference>
          </references>
        </pivotArea>
      </pivotAreas>
    </conditionalFormat>
    <conditionalFormat priority="1">
      <pivotAreas count="1">
        <pivotArea type="data" outline="0" collapsedLevelsAreSubtotals="1" fieldPosition="0">
          <references count="10">
            <reference field="4294967294" count="1" selected="0">
              <x v="0"/>
            </reference>
            <reference field="1" count="30" selected="0">
              <x v="12"/>
              <x v="13"/>
              <x v="14"/>
              <x v="15"/>
              <x v="16"/>
              <x v="17"/>
              <x v="18"/>
              <x v="19"/>
              <x v="20"/>
              <x v="21"/>
              <x v="32"/>
              <x v="33"/>
              <x v="34"/>
              <x v="35"/>
              <x v="36"/>
              <x v="37"/>
              <x v="38"/>
              <x v="39"/>
              <x v="40"/>
              <x v="41"/>
              <x v="62"/>
              <x v="63"/>
              <x v="64"/>
              <x v="65"/>
              <x v="66"/>
              <x v="67"/>
              <x v="68"/>
              <x v="69"/>
              <x v="70"/>
              <x v="71"/>
            </reference>
            <reference field="3" count="3" selected="0">
              <x v="3"/>
              <x v="4"/>
              <x v="5"/>
            </reference>
            <reference field="4" count="3" selected="0">
              <x v="5"/>
              <x v="7"/>
              <x v="9"/>
            </reference>
            <reference field="5" count="1" selected="0">
              <x v="1"/>
            </reference>
            <reference field="6" count="1" selected="0">
              <x v="6"/>
            </reference>
            <reference field="7" count="1" selected="0">
              <x v="1"/>
            </reference>
            <reference field="8" count="13" selected="0">
              <x v="0"/>
              <x v="1"/>
              <x v="2"/>
              <x v="3"/>
              <x v="4"/>
              <x v="5"/>
              <x v="6"/>
              <x v="7"/>
              <x v="8"/>
              <x v="9"/>
              <x v="10"/>
              <x v="11"/>
              <x v="12"/>
            </reference>
            <reference field="10" count="5" selected="0">
              <x v="2"/>
              <x v="3"/>
              <x v="4"/>
              <x v="5"/>
              <x v="6"/>
            </reference>
            <reference field="11" count="2" selected="0">
              <x v="1"/>
              <x v="2"/>
            </reference>
          </references>
        </pivotArea>
      </pivotAreas>
    </conditionalFormat>
  </conditionalFormats>
  <pivotTableStyleInfo showRowHeaders="1" showColHeaders="1" showRowStripes="0" showColStripes="0" showLastColumn="1"/>
</pivotTableDefinition>
</file>

<file path=xl/pivotTables/pivotTable3.xml><?xml version="1.0" encoding="utf-8"?>
<pivotTableDefinition xmlns="http://schemas.openxmlformats.org/spreadsheetml/2006/main" name="xSPPivot" cacheId="4" dataOnRows="1" applyNumberFormats="0" applyBorderFormats="0" applyFontFormats="0" applyPatternFormats="0" applyAlignmentFormats="0" applyWidthHeightFormats="1" dataCaption="Data" updatedVersion="5" minRefreshableVersion="3" asteriskTotals="1" showDrill="0" showMemberPropertyTips="0" rowGrandTotals="0" colGrandTotals="0" itemPrintTitles="1" createdVersion="3" indent="0" compact="0" compactData="0" gridDropZones="1">
  <location ref="B9:Q13" firstHeaderRow="1" firstDataRow="2" firstDataCol="8"/>
  <pivotFields count="13">
    <pivotField compact="0" outline="0" subtotalTop="0" showAll="0" includeNewItemsInFilter="1"/>
    <pivotField name="SKU" axis="axisRow" compact="0" outline="0" subtotalTop="0" showAll="0" includeNewItemsInFilter="1" defaultSubtotal="0">
      <items count="19">
        <item x="18"/>
        <item x="0"/>
        <item x="1"/>
        <item x="2"/>
        <item x="3"/>
        <item x="4"/>
        <item x="5"/>
        <item x="6"/>
        <item x="7"/>
        <item x="8"/>
        <item x="9"/>
        <item x="10"/>
        <item x="11"/>
        <item x="12"/>
        <item x="13"/>
        <item x="14"/>
        <item x="15"/>
        <item x="16"/>
        <item x="17"/>
      </items>
    </pivotField>
    <pivotField compact="0" outline="0" subtotalTop="0" showAll="0" includeNewItemsInFilter="1" rankBy="0" defaultSubtotal="0">
      <items count="2">
        <item x="1"/>
        <item x="0"/>
      </items>
    </pivotField>
    <pivotField axis="axisRow" compact="0" outline="0" subtotalTop="0" showAll="0" includeNewItemsInFilter="1" sortType="ascending" rankBy="0" defaultSubtotal="0">
      <items count="4">
        <item x="0"/>
        <item x="1"/>
        <item x="2"/>
        <item h="1" x="3"/>
      </items>
    </pivotField>
    <pivotField axis="axisRow" compact="0" outline="0" subtotalTop="0" showAll="0" includeNewItemsInFilter="1" defaultSubtotal="0">
      <items count="4">
        <item x="3"/>
        <item x="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axis="axisCol" compact="0" outline="0" subtotalTop="0" showAll="0" includeNewItemsInFilter="1" sortType="ascending" rankBy="0" defaultSubtotal="0">
      <items count="9">
        <item x="0"/>
        <item x="1"/>
        <item x="2"/>
        <item x="3"/>
        <item x="4"/>
        <item x="5"/>
        <item x="6"/>
        <item x="7"/>
        <item h="1" x="8"/>
      </items>
    </pivotField>
    <pivotField compact="0" outline="0" subtotalTop="0" showAll="0" includeNewItemsInFilter="1"/>
    <pivotField name="Type" axis="axisRow" compact="0" outline="0" subtotalTop="0" showAll="0" includeNewItemsInFilter="1" sortType="ascending" rankBy="0" defaultSubtotal="0">
      <items count="4">
        <item x="1"/>
        <item h="1" x="2"/>
        <item h="1" x="0"/>
        <item h="1" x="3"/>
      </items>
    </pivotField>
    <pivotField axis="axisRow" compact="0" outline="0" subtotalTop="0" showAll="0" includeNewItemsInFilter="1" sortType="ascending" rankBy="0" defaultSubtotal="0">
      <items count="3">
        <item x="1"/>
        <item h="1" x="0"/>
        <item h="1" x="2"/>
      </items>
    </pivotField>
    <pivotField dataField="1" compact="0" outline="0" subtotalTop="0" showAll="0" includeNewItemsInFilter="1"/>
  </pivotFields>
  <rowFields count="8">
    <field x="3"/>
    <field x="4"/>
    <field x="5"/>
    <field x="7"/>
    <field x="6"/>
    <field x="10"/>
    <field x="11"/>
    <field x="1"/>
  </rowFields>
  <rowItems count="3">
    <i>
      <x/>
      <x v="2"/>
      <x v="1"/>
      <x v="1"/>
      <x v="1"/>
      <x/>
      <x/>
      <x v="5"/>
    </i>
    <i>
      <x v="1"/>
      <x v="3"/>
      <x v="1"/>
      <x v="1"/>
      <x v="1"/>
      <x/>
      <x/>
      <x v="11"/>
    </i>
    <i>
      <x v="2"/>
      <x v="1"/>
      <x v="1"/>
      <x v="1"/>
      <x v="1"/>
      <x/>
      <x/>
      <x v="17"/>
    </i>
  </rowItems>
  <colFields count="1">
    <field x="8"/>
  </colFields>
  <colItems count="8">
    <i>
      <x/>
    </i>
    <i>
      <x v="1"/>
    </i>
    <i>
      <x v="2"/>
    </i>
    <i>
      <x v="3"/>
    </i>
    <i>
      <x v="4"/>
    </i>
    <i>
      <x v="5"/>
    </i>
    <i>
      <x v="6"/>
    </i>
    <i>
      <x v="7"/>
    </i>
  </colItems>
  <dataFields count="1">
    <dataField name="Max of Price" fld="12" subtotal="max" baseField="0" baseItem="0" numFmtId="4"/>
  </dataFields>
  <formats count="51">
    <format dxfId="661">
      <pivotArea type="all" dataOnly="0" outline="0" fieldPosition="0"/>
    </format>
    <format dxfId="660">
      <pivotArea type="all" dataOnly="0" outline="0" fieldPosition="0"/>
    </format>
    <format dxfId="659">
      <pivotArea field="2" type="button" dataOnly="0" labelOnly="1" outline="0"/>
    </format>
    <format dxfId="658">
      <pivotArea field="2" type="button" dataOnly="0" labelOnly="1" outline="0"/>
    </format>
    <format dxfId="657">
      <pivotArea dataOnly="0" labelOnly="1" outline="0" fieldPosition="0">
        <references count="1">
          <reference field="8" count="0"/>
        </references>
      </pivotArea>
    </format>
    <format dxfId="656">
      <pivotArea field="8" type="button" dataOnly="0" labelOnly="1" outline="0" axis="axisCol" fieldPosition="0"/>
    </format>
    <format dxfId="655">
      <pivotArea field="8" type="button" dataOnly="0" labelOnly="1" outline="0" axis="axisCol" fieldPosition="0"/>
    </format>
    <format dxfId="654">
      <pivotArea type="topRight" dataOnly="0" labelOnly="1" outline="0" fieldPosition="0"/>
    </format>
    <format dxfId="653">
      <pivotArea type="all" dataOnly="0" outline="0" fieldPosition="0"/>
    </format>
    <format dxfId="652">
      <pivotArea field="2" type="button" dataOnly="0" labelOnly="1" outline="0"/>
    </format>
    <format dxfId="651">
      <pivotArea type="origin" dataOnly="0" labelOnly="1" outline="0" fieldPosition="0"/>
    </format>
    <format dxfId="650">
      <pivotArea field="2" type="button" dataOnly="0" labelOnly="1" outline="0"/>
    </format>
    <format dxfId="649">
      <pivotArea field="3" type="button" dataOnly="0" labelOnly="1" outline="0" axis="axisRow" fieldPosition="0"/>
    </format>
    <format dxfId="648">
      <pivotArea field="7" type="button" dataOnly="0" labelOnly="1" outline="0" axis="axisRow" fieldPosition="3"/>
    </format>
    <format dxfId="647">
      <pivotArea field="6" type="button" dataOnly="0" labelOnly="1" outline="0" axis="axisRow" fieldPosition="4"/>
    </format>
    <format dxfId="646">
      <pivotArea dataOnly="0" labelOnly="1" outline="0" fieldPosition="0">
        <references count="1">
          <reference field="8" count="0"/>
        </references>
      </pivotArea>
    </format>
    <format dxfId="645">
      <pivotArea dataOnly="0" labelOnly="1" outline="0" fieldPosition="0">
        <references count="1">
          <reference field="3" count="0"/>
        </references>
      </pivotArea>
    </format>
    <format dxfId="644">
      <pivotArea outline="0" fieldPosition="0">
        <references count="2">
          <reference field="3" count="1" selected="0">
            <x v="3"/>
          </reference>
          <reference field="8" count="1" selected="0">
            <x v="8"/>
          </reference>
        </references>
      </pivotArea>
    </format>
    <format dxfId="643">
      <pivotArea type="origin" dataOnly="0" labelOnly="1" outline="0" fieldPosition="0"/>
    </format>
    <format dxfId="642">
      <pivotArea field="3" type="button" dataOnly="0" labelOnly="1" outline="0" axis="axisRow" fieldPosition="0"/>
    </format>
    <format dxfId="641">
      <pivotArea field="4" type="button" dataOnly="0" labelOnly="1" outline="0" axis="axisRow" fieldPosition="1"/>
    </format>
    <format dxfId="640">
      <pivotArea field="5" type="button" dataOnly="0" labelOnly="1" outline="0" axis="axisRow" fieldPosition="2"/>
    </format>
    <format dxfId="639">
      <pivotArea field="7" type="button" dataOnly="0" labelOnly="1" outline="0" axis="axisRow" fieldPosition="3"/>
    </format>
    <format dxfId="638">
      <pivotArea field="6" type="button" dataOnly="0" labelOnly="1" outline="0" axis="axisRow" fieldPosition="4"/>
    </format>
    <format dxfId="637">
      <pivotArea field="10" type="button" dataOnly="0" labelOnly="1" outline="0" axis="axisRow" fieldPosition="5"/>
    </format>
    <format dxfId="636">
      <pivotArea field="11" type="button" dataOnly="0" labelOnly="1" outline="0" axis="axisRow" fieldPosition="6"/>
    </format>
    <format dxfId="635">
      <pivotArea field="1" type="button" dataOnly="0" labelOnly="1" outline="0" axis="axisRow" fieldPosition="7"/>
    </format>
    <format dxfId="634">
      <pivotArea field="8" type="button" dataOnly="0" labelOnly="1" outline="0" axis="axisCol" fieldPosition="0"/>
    </format>
    <format dxfId="633">
      <pivotArea dataOnly="0" labelOnly="1" outline="0" fieldPosition="0">
        <references count="1">
          <reference field="8" count="0"/>
        </references>
      </pivotArea>
    </format>
    <format dxfId="632">
      <pivotArea type="origin" dataOnly="0" labelOnly="1" outline="0" fieldPosition="0"/>
    </format>
    <format dxfId="631">
      <pivotArea field="3" type="button" dataOnly="0" labelOnly="1" outline="0" axis="axisRow" fieldPosition="0"/>
    </format>
    <format dxfId="630">
      <pivotArea field="4" type="button" dataOnly="0" labelOnly="1" outline="0" axis="axisRow" fieldPosition="1"/>
    </format>
    <format dxfId="629">
      <pivotArea field="5" type="button" dataOnly="0" labelOnly="1" outline="0" axis="axisRow" fieldPosition="2"/>
    </format>
    <format dxfId="628">
      <pivotArea field="7" type="button" dataOnly="0" labelOnly="1" outline="0" axis="axisRow" fieldPosition="3"/>
    </format>
    <format dxfId="627">
      <pivotArea field="6" type="button" dataOnly="0" labelOnly="1" outline="0" axis="axisRow" fieldPosition="4"/>
    </format>
    <format dxfId="626">
      <pivotArea field="10" type="button" dataOnly="0" labelOnly="1" outline="0" axis="axisRow" fieldPosition="5"/>
    </format>
    <format dxfId="625">
      <pivotArea field="11" type="button" dataOnly="0" labelOnly="1" outline="0" axis="axisRow" fieldPosition="6"/>
    </format>
    <format dxfId="624">
      <pivotArea field="1" type="button" dataOnly="0" labelOnly="1" outline="0" axis="axisRow" fieldPosition="7"/>
    </format>
    <format dxfId="623">
      <pivotArea field="8" type="button" dataOnly="0" labelOnly="1" outline="0" axis="axisCol" fieldPosition="0"/>
    </format>
    <format dxfId="622">
      <pivotArea dataOnly="0" labelOnly="1" outline="0" fieldPosition="0">
        <references count="1">
          <reference field="8" count="0"/>
        </references>
      </pivotArea>
    </format>
    <format dxfId="621">
      <pivotArea dataOnly="0" labelOnly="1" outline="0" fieldPosition="0">
        <references count="1">
          <reference field="3" count="0"/>
        </references>
      </pivotArea>
    </format>
    <format dxfId="620">
      <pivotArea outline="0" fieldPosition="0"/>
    </format>
    <format dxfId="619">
      <pivotArea outline="0" fieldPosition="0"/>
    </format>
    <format dxfId="618">
      <pivotArea dataOnly="0" labelOnly="1" outline="0" fieldPosition="0">
        <references count="1">
          <reference field="3" count="0"/>
        </references>
      </pivotArea>
    </format>
    <format dxfId="617">
      <pivotArea dataOnly="0" labelOnly="1" outline="0" fieldPosition="0">
        <references count="2">
          <reference field="3" count="0" selected="0"/>
          <reference field="4" count="0"/>
        </references>
      </pivotArea>
    </format>
    <format dxfId="616">
      <pivotArea dataOnly="0" labelOnly="1" outline="0" fieldPosition="0">
        <references count="3">
          <reference field="3" count="0" selected="0"/>
          <reference field="4" count="0" selected="0"/>
          <reference field="5" count="0"/>
        </references>
      </pivotArea>
    </format>
    <format dxfId="615">
      <pivotArea dataOnly="0" labelOnly="1" outline="0" fieldPosition="0">
        <references count="4">
          <reference field="3" count="0" selected="0"/>
          <reference field="4" count="0" selected="0"/>
          <reference field="5" count="0" selected="0"/>
          <reference field="7" count="0"/>
        </references>
      </pivotArea>
    </format>
    <format dxfId="614">
      <pivotArea dataOnly="0" labelOnly="1" outline="0" fieldPosition="0">
        <references count="5">
          <reference field="3" count="0" selected="0"/>
          <reference field="4" count="0" selected="0"/>
          <reference field="5" count="0" selected="0"/>
          <reference field="6" count="0"/>
          <reference field="7" count="0" selected="0"/>
        </references>
      </pivotArea>
    </format>
    <format dxfId="613">
      <pivotArea dataOnly="0" labelOnly="1" outline="0" fieldPosition="0">
        <references count="6">
          <reference field="3" count="0" selected="0"/>
          <reference field="4" count="0" selected="0"/>
          <reference field="5" count="0" selected="0"/>
          <reference field="6" count="0" selected="0"/>
          <reference field="7" count="0" selected="0"/>
          <reference field="10" count="0"/>
        </references>
      </pivotArea>
    </format>
    <format dxfId="612">
      <pivotArea dataOnly="0" labelOnly="1" outline="0" fieldPosition="0">
        <references count="7">
          <reference field="3" count="0" selected="0"/>
          <reference field="4" count="0" selected="0"/>
          <reference field="5" count="0" selected="0"/>
          <reference field="6" count="0" selected="0"/>
          <reference field="7" count="0" selected="0"/>
          <reference field="10" count="0" selected="0"/>
          <reference field="11" count="0"/>
        </references>
      </pivotArea>
    </format>
    <format dxfId="611">
      <pivotArea dataOnly="0" labelOnly="1" outline="0" fieldPosition="0">
        <references count="8">
          <reference field="1" count="0"/>
          <reference field="3" count="0" selected="0"/>
          <reference field="4" count="0" selected="0"/>
          <reference field="5" count="0" selected="0"/>
          <reference field="6" count="0" selected="0"/>
          <reference field="7" count="0" selected="0"/>
          <reference field="10" count="0" selected="0"/>
          <reference field="11" count="0" selected="0"/>
        </references>
      </pivotArea>
    </format>
  </formats>
  <conditionalFormats count="1">
    <conditionalFormat priority="5">
      <pivotAreas count="1">
        <pivotArea type="data" outline="0" collapsedLevelsAreSubtotals="1" fieldPosition="0">
          <references count="1">
            <reference field="4294967294" count="1" selected="0">
              <x v="0"/>
            </reference>
          </references>
        </pivotArea>
      </pivotAreas>
    </conditionalFormat>
  </conditionalFormats>
  <pivotTableStyleInfo showRowHeaders="1" showColHeaders="1" showRowStripes="0" showColStripes="0" showLastColumn="1"/>
</pivotTableDefinition>
</file>

<file path=xl/pivotTables/pivotTable4.xml><?xml version="1.0" encoding="utf-8"?>
<pivotTableDefinition xmlns="http://schemas.openxmlformats.org/spreadsheetml/2006/main" name="TrafficPivot" cacheId="4" dataOnRows="1" applyNumberFormats="0" applyBorderFormats="0" applyFontFormats="0" applyPatternFormats="0" applyAlignmentFormats="0" applyWidthHeightFormats="1" dataCaption="Data" updatedVersion="5" minRefreshableVersion="3" asteriskTotals="1" showDrill="0" showMemberPropertyTips="0" rowGrandTotals="0" colGrandTotals="0" itemPrintTitles="1" createdVersion="3" indent="0" compact="0" compactData="0" gridDropZones="1">
  <location ref="B9:Q13" firstHeaderRow="1" firstDataRow="2" firstDataCol="8"/>
  <pivotFields count="13">
    <pivotField compact="0" outline="0" subtotalTop="0" showAll="0" includeNewItemsInFilter="1">
      <items count="1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t="default"/>
      </items>
    </pivotField>
    <pivotField name="SKU" axis="axisRow" compact="0" outline="0" subtotalTop="0" showAll="0" includeNewItemsInFilter="1" defaultSubtotal="0">
      <items count="19">
        <item x="18"/>
        <item x="0"/>
        <item x="1"/>
        <item x="2"/>
        <item x="3"/>
        <item x="4"/>
        <item x="5"/>
        <item x="6"/>
        <item x="7"/>
        <item x="8"/>
        <item x="9"/>
        <item x="10"/>
        <item x="11"/>
        <item x="12"/>
        <item x="13"/>
        <item x="14"/>
        <item x="15"/>
        <item x="16"/>
        <item x="17"/>
      </items>
    </pivotField>
    <pivotField compact="0" outline="0" subtotalTop="0" showAll="0" includeNewItemsInFilter="1" rankBy="0" defaultSubtotal="0">
      <items count="2">
        <item x="1"/>
        <item x="0"/>
      </items>
    </pivotField>
    <pivotField axis="axisRow" compact="0" outline="0" subtotalTop="0" showAll="0" includeNewItemsInFilter="1" sortType="ascending" rankBy="0" defaultSubtotal="0">
      <items count="4">
        <item x="0"/>
        <item x="1"/>
        <item x="2"/>
        <item h="1" x="3"/>
      </items>
    </pivotField>
    <pivotField axis="axisRow" compact="0" outline="0" subtotalTop="0" showAll="0" includeNewItemsInFilter="1" defaultSubtotal="0">
      <items count="4">
        <item x="3"/>
        <item x="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axis="axisCol" compact="0" outline="0" subtotalTop="0" showAll="0" includeNewItemsInFilter="1" sortType="ascending" rankBy="0" defaultSubtotal="0">
      <items count="9">
        <item x="0"/>
        <item x="1"/>
        <item x="2"/>
        <item x="3"/>
        <item x="4"/>
        <item x="5"/>
        <item x="6"/>
        <item x="7"/>
        <item h="1" x="8"/>
      </items>
    </pivotField>
    <pivotField compact="0" outline="0" subtotalTop="0" showAll="0" includeNewItemsInFilter="1">
      <items count="10">
        <item x="5"/>
        <item x="0"/>
        <item x="6"/>
        <item x="1"/>
        <item x="2"/>
        <item x="7"/>
        <item x="3"/>
        <item x="4"/>
        <item x="8"/>
        <item t="default"/>
      </items>
    </pivotField>
    <pivotField name="Type" axis="axisRow" compact="0" outline="0" subtotalTop="0" showAll="0" includeNewItemsInFilter="1" sortType="ascending" rankBy="0" defaultSubtotal="0">
      <items count="4">
        <item x="1"/>
        <item h="1" x="2"/>
        <item h="1" x="0"/>
        <item h="1" x="3"/>
      </items>
    </pivotField>
    <pivotField axis="axisRow" compact="0" outline="0" subtotalTop="0" showAll="0" includeNewItemsInFilter="1" sortType="ascending" rankBy="0" defaultSubtotal="0">
      <items count="3">
        <item x="1"/>
        <item h="1" x="0"/>
        <item h="1" x="2"/>
      </items>
    </pivotField>
    <pivotField dataField="1" compact="0" outline="0" subtotalTop="0" showAll="0" includeNewItemsInFilter="1">
      <items count="82">
        <item x="39"/>
        <item x="34"/>
        <item x="29"/>
        <item x="38"/>
        <item x="24"/>
        <item x="33"/>
        <item x="19"/>
        <item x="28"/>
        <item x="14"/>
        <item x="23"/>
        <item x="37"/>
        <item x="9"/>
        <item x="18"/>
        <item x="32"/>
        <item x="4"/>
        <item x="13"/>
        <item x="79"/>
        <item x="27"/>
        <item x="35"/>
        <item x="8"/>
        <item x="74"/>
        <item x="22"/>
        <item x="30"/>
        <item x="3"/>
        <item x="69"/>
        <item x="78"/>
        <item x="17"/>
        <item x="25"/>
        <item x="64"/>
        <item x="73"/>
        <item x="12"/>
        <item x="20"/>
        <item x="59"/>
        <item x="68"/>
        <item x="7"/>
        <item x="15"/>
        <item x="54"/>
        <item x="63"/>
        <item x="2"/>
        <item x="36"/>
        <item x="77"/>
        <item x="10"/>
        <item x="49"/>
        <item x="58"/>
        <item x="31"/>
        <item x="72"/>
        <item x="5"/>
        <item x="44"/>
        <item x="53"/>
        <item x="26"/>
        <item x="67"/>
        <item x="0"/>
        <item x="75"/>
        <item x="48"/>
        <item x="21"/>
        <item x="62"/>
        <item x="70"/>
        <item x="43"/>
        <item x="16"/>
        <item x="57"/>
        <item x="65"/>
        <item x="11"/>
        <item x="52"/>
        <item x="60"/>
        <item x="6"/>
        <item x="47"/>
        <item x="55"/>
        <item x="1"/>
        <item x="42"/>
        <item x="76"/>
        <item x="50"/>
        <item x="71"/>
        <item x="45"/>
        <item x="66"/>
        <item x="40"/>
        <item x="61"/>
        <item x="56"/>
        <item x="51"/>
        <item x="46"/>
        <item x="41"/>
        <item x="80"/>
        <item t="default"/>
      </items>
    </pivotField>
  </pivotFields>
  <rowFields count="8">
    <field x="3"/>
    <field x="4"/>
    <field x="5"/>
    <field x="7"/>
    <field x="6"/>
    <field x="10"/>
    <field x="11"/>
    <field x="1"/>
  </rowFields>
  <rowItems count="3">
    <i>
      <x/>
      <x v="2"/>
      <x v="1"/>
      <x v="1"/>
      <x v="1"/>
      <x/>
      <x/>
      <x v="5"/>
    </i>
    <i>
      <x v="1"/>
      <x v="3"/>
      <x v="1"/>
      <x v="1"/>
      <x v="1"/>
      <x/>
      <x/>
      <x v="11"/>
    </i>
    <i>
      <x v="2"/>
      <x v="1"/>
      <x v="1"/>
      <x v="1"/>
      <x v="1"/>
      <x/>
      <x/>
      <x v="17"/>
    </i>
  </rowItems>
  <colFields count="1">
    <field x="8"/>
  </colFields>
  <colItems count="8">
    <i>
      <x/>
    </i>
    <i>
      <x v="1"/>
    </i>
    <i>
      <x v="2"/>
    </i>
    <i>
      <x v="3"/>
    </i>
    <i>
      <x v="4"/>
    </i>
    <i>
      <x v="5"/>
    </i>
    <i>
      <x v="6"/>
    </i>
    <i>
      <x v="7"/>
    </i>
  </colItems>
  <dataFields count="1">
    <dataField name="Max of Price" fld="12" subtotal="max" baseField="0" baseItem="0" numFmtId="4"/>
  </dataFields>
  <formats count="51">
    <format dxfId="587">
      <pivotArea type="all" dataOnly="0" outline="0" fieldPosition="0"/>
    </format>
    <format dxfId="586">
      <pivotArea type="all" dataOnly="0" outline="0" fieldPosition="0"/>
    </format>
    <format dxfId="585">
      <pivotArea field="2" type="button" dataOnly="0" labelOnly="1" outline="0"/>
    </format>
    <format dxfId="584">
      <pivotArea field="2" type="button" dataOnly="0" labelOnly="1" outline="0"/>
    </format>
    <format dxfId="583">
      <pivotArea dataOnly="0" labelOnly="1" outline="0" fieldPosition="0">
        <references count="1">
          <reference field="8" count="0"/>
        </references>
      </pivotArea>
    </format>
    <format dxfId="582">
      <pivotArea field="8" type="button" dataOnly="0" labelOnly="1" outline="0" axis="axisCol" fieldPosition="0"/>
    </format>
    <format dxfId="581">
      <pivotArea field="8" type="button" dataOnly="0" labelOnly="1" outline="0" axis="axisCol" fieldPosition="0"/>
    </format>
    <format dxfId="580">
      <pivotArea type="topRight" dataOnly="0" labelOnly="1" outline="0" fieldPosition="0"/>
    </format>
    <format dxfId="579">
      <pivotArea type="all" dataOnly="0" outline="0" fieldPosition="0"/>
    </format>
    <format dxfId="578">
      <pivotArea field="2" type="button" dataOnly="0" labelOnly="1" outline="0"/>
    </format>
    <format dxfId="577">
      <pivotArea type="origin" dataOnly="0" labelOnly="1" outline="0" fieldPosition="0"/>
    </format>
    <format dxfId="576">
      <pivotArea field="2" type="button" dataOnly="0" labelOnly="1" outline="0"/>
    </format>
    <format dxfId="575">
      <pivotArea field="3" type="button" dataOnly="0" labelOnly="1" outline="0" axis="axisRow" fieldPosition="0"/>
    </format>
    <format dxfId="574">
      <pivotArea field="7" type="button" dataOnly="0" labelOnly="1" outline="0" axis="axisRow" fieldPosition="3"/>
    </format>
    <format dxfId="573">
      <pivotArea field="6" type="button" dataOnly="0" labelOnly="1" outline="0" axis="axisRow" fieldPosition="4"/>
    </format>
    <format dxfId="572">
      <pivotArea dataOnly="0" labelOnly="1" outline="0" fieldPosition="0">
        <references count="1">
          <reference field="8" count="0"/>
        </references>
      </pivotArea>
    </format>
    <format dxfId="571">
      <pivotArea dataOnly="0" labelOnly="1" outline="0" fieldPosition="0">
        <references count="1">
          <reference field="3" count="0"/>
        </references>
      </pivotArea>
    </format>
    <format dxfId="570">
      <pivotArea outline="0" fieldPosition="0">
        <references count="2">
          <reference field="3" count="1" selected="0">
            <x v="3"/>
          </reference>
          <reference field="8" count="1" selected="0">
            <x v="8"/>
          </reference>
        </references>
      </pivotArea>
    </format>
    <format dxfId="569">
      <pivotArea type="origin" dataOnly="0" labelOnly="1" outline="0" fieldPosition="0"/>
    </format>
    <format dxfId="568">
      <pivotArea field="3" type="button" dataOnly="0" labelOnly="1" outline="0" axis="axisRow" fieldPosition="0"/>
    </format>
    <format dxfId="567">
      <pivotArea field="4" type="button" dataOnly="0" labelOnly="1" outline="0" axis="axisRow" fieldPosition="1"/>
    </format>
    <format dxfId="566">
      <pivotArea field="5" type="button" dataOnly="0" labelOnly="1" outline="0" axis="axisRow" fieldPosition="2"/>
    </format>
    <format dxfId="565">
      <pivotArea field="7" type="button" dataOnly="0" labelOnly="1" outline="0" axis="axisRow" fieldPosition="3"/>
    </format>
    <format dxfId="564">
      <pivotArea field="6" type="button" dataOnly="0" labelOnly="1" outline="0" axis="axisRow" fieldPosition="4"/>
    </format>
    <format dxfId="563">
      <pivotArea field="10" type="button" dataOnly="0" labelOnly="1" outline="0" axis="axisRow" fieldPosition="5"/>
    </format>
    <format dxfId="562">
      <pivotArea field="11" type="button" dataOnly="0" labelOnly="1" outline="0" axis="axisRow" fieldPosition="6"/>
    </format>
    <format dxfId="561">
      <pivotArea field="1" type="button" dataOnly="0" labelOnly="1" outline="0" axis="axisRow" fieldPosition="7"/>
    </format>
    <format dxfId="560">
      <pivotArea field="8" type="button" dataOnly="0" labelOnly="1" outline="0" axis="axisCol" fieldPosition="0"/>
    </format>
    <format dxfId="559">
      <pivotArea dataOnly="0" labelOnly="1" outline="0" fieldPosition="0">
        <references count="1">
          <reference field="8" count="0"/>
        </references>
      </pivotArea>
    </format>
    <format dxfId="558">
      <pivotArea type="origin" dataOnly="0" labelOnly="1" outline="0" fieldPosition="0"/>
    </format>
    <format dxfId="557">
      <pivotArea field="3" type="button" dataOnly="0" labelOnly="1" outline="0" axis="axisRow" fieldPosition="0"/>
    </format>
    <format dxfId="556">
      <pivotArea field="4" type="button" dataOnly="0" labelOnly="1" outline="0" axis="axisRow" fieldPosition="1"/>
    </format>
    <format dxfId="555">
      <pivotArea field="5" type="button" dataOnly="0" labelOnly="1" outline="0" axis="axisRow" fieldPosition="2"/>
    </format>
    <format dxfId="554">
      <pivotArea field="7" type="button" dataOnly="0" labelOnly="1" outline="0" axis="axisRow" fieldPosition="3"/>
    </format>
    <format dxfId="553">
      <pivotArea field="6" type="button" dataOnly="0" labelOnly="1" outline="0" axis="axisRow" fieldPosition="4"/>
    </format>
    <format dxfId="552">
      <pivotArea field="10" type="button" dataOnly="0" labelOnly="1" outline="0" axis="axisRow" fieldPosition="5"/>
    </format>
    <format dxfId="551">
      <pivotArea field="11" type="button" dataOnly="0" labelOnly="1" outline="0" axis="axisRow" fieldPosition="6"/>
    </format>
    <format dxfId="550">
      <pivotArea field="1" type="button" dataOnly="0" labelOnly="1" outline="0" axis="axisRow" fieldPosition="7"/>
    </format>
    <format dxfId="549">
      <pivotArea field="8" type="button" dataOnly="0" labelOnly="1" outline="0" axis="axisCol" fieldPosition="0"/>
    </format>
    <format dxfId="548">
      <pivotArea dataOnly="0" labelOnly="1" outline="0" fieldPosition="0">
        <references count="1">
          <reference field="8" count="0"/>
        </references>
      </pivotArea>
    </format>
    <format dxfId="547">
      <pivotArea dataOnly="0" labelOnly="1" outline="0" fieldPosition="0">
        <references count="1">
          <reference field="3" count="0"/>
        </references>
      </pivotArea>
    </format>
    <format dxfId="546">
      <pivotArea outline="0" fieldPosition="0"/>
    </format>
    <format dxfId="545">
      <pivotArea outline="0" fieldPosition="0"/>
    </format>
    <format dxfId="544">
      <pivotArea dataOnly="0" labelOnly="1" outline="0" fieldPosition="0">
        <references count="1">
          <reference field="3" count="0"/>
        </references>
      </pivotArea>
    </format>
    <format dxfId="543">
      <pivotArea dataOnly="0" labelOnly="1" outline="0" fieldPosition="0">
        <references count="2">
          <reference field="3" count="0" selected="0"/>
          <reference field="4" count="0"/>
        </references>
      </pivotArea>
    </format>
    <format dxfId="542">
      <pivotArea dataOnly="0" labelOnly="1" outline="0" fieldPosition="0">
        <references count="3">
          <reference field="3" count="0" selected="0"/>
          <reference field="4" count="0" selected="0"/>
          <reference field="5" count="0"/>
        </references>
      </pivotArea>
    </format>
    <format dxfId="541">
      <pivotArea dataOnly="0" labelOnly="1" outline="0" fieldPosition="0">
        <references count="4">
          <reference field="3" count="0" selected="0"/>
          <reference field="4" count="0" selected="0"/>
          <reference field="5" count="0" selected="0"/>
          <reference field="7" count="0"/>
        </references>
      </pivotArea>
    </format>
    <format dxfId="540">
      <pivotArea dataOnly="0" labelOnly="1" outline="0" fieldPosition="0">
        <references count="5">
          <reference field="3" count="0" selected="0"/>
          <reference field="4" count="0" selected="0"/>
          <reference field="5" count="0" selected="0"/>
          <reference field="6" count="0"/>
          <reference field="7" count="0" selected="0"/>
        </references>
      </pivotArea>
    </format>
    <format dxfId="539">
      <pivotArea dataOnly="0" labelOnly="1" outline="0" fieldPosition="0">
        <references count="6">
          <reference field="3" count="0" selected="0"/>
          <reference field="4" count="0" selected="0"/>
          <reference field="5" count="0" selected="0"/>
          <reference field="6" count="0" selected="0"/>
          <reference field="7" count="0" selected="0"/>
          <reference field="10" count="0"/>
        </references>
      </pivotArea>
    </format>
    <format dxfId="538">
      <pivotArea dataOnly="0" labelOnly="1" outline="0" fieldPosition="0">
        <references count="7">
          <reference field="3" count="0" selected="0"/>
          <reference field="4" count="0" selected="0"/>
          <reference field="5" count="0" selected="0"/>
          <reference field="6" count="0" selected="0"/>
          <reference field="7" count="0" selected="0"/>
          <reference field="10" count="0" selected="0"/>
          <reference field="11" count="0"/>
        </references>
      </pivotArea>
    </format>
    <format dxfId="537">
      <pivotArea dataOnly="0" labelOnly="1" outline="0" fieldPosition="0">
        <references count="8">
          <reference field="1" count="0"/>
          <reference field="3" count="0" selected="0"/>
          <reference field="4" count="0" selected="0"/>
          <reference field="5" count="0" selected="0"/>
          <reference field="6" count="0" selected="0"/>
          <reference field="7" count="0" selected="0"/>
          <reference field="10" count="0" selected="0"/>
          <reference field="11" count="0" selected="0"/>
        </references>
      </pivotArea>
    </format>
  </formats>
  <conditionalFormats count="1">
    <conditionalFormat priority="1">
      <pivotAreas count="1">
        <pivotArea type="data" outline="0" collapsedLevelsAreSubtotals="1" fieldPosition="0">
          <references count="1">
            <reference field="4294967294" count="1" selected="0">
              <x v="0"/>
            </reference>
          </references>
        </pivotArea>
      </pivotAreas>
    </conditionalFormat>
  </conditionalFormats>
  <pivotTableStyleInfo showRowHeaders="1" showColHeaders="1" showRowStripes="0" showColStripes="0" showLastColumn="1"/>
</pivotTableDefinition>
</file>

<file path=xl/pivotTables/pivotTable5.xml><?xml version="1.0" encoding="utf-8"?>
<pivotTableDefinition xmlns="http://schemas.openxmlformats.org/spreadsheetml/2006/main" name="DDoS_PreventionPivot" cacheId="5" dataOnRows="1" applyNumberFormats="0" applyBorderFormats="0" applyFontFormats="0" applyPatternFormats="0" applyAlignmentFormats="0" applyWidthHeightFormats="1" dataCaption="Data" updatedVersion="5" minRefreshableVersion="3" asteriskTotals="1" showDrill="0" showMemberPropertyTips="0" rowGrandTotals="0" colGrandTotals="0" itemPrintTitles="1" createdVersion="3" indent="0" compact="0" compactData="0" gridDropZones="1">
  <location ref="B9:R17" firstHeaderRow="1" firstDataRow="2" firstDataCol="8"/>
  <pivotFields count="13">
    <pivotField compact="0" outline="0" subtotalTop="0" showAll="0" includeNewItemsInFilter="1">
      <items count="78">
        <item x="0"/>
        <item x="2"/>
        <item x="1"/>
        <item x="4"/>
        <item x="3"/>
        <item x="6"/>
        <item x="5"/>
        <item x="8"/>
        <item x="7"/>
        <item x="10"/>
        <item x="9"/>
        <item x="12"/>
        <item x="11"/>
        <item x="14"/>
        <item x="13"/>
        <item x="16"/>
        <item x="15"/>
        <item x="18"/>
        <item x="17"/>
        <item x="20"/>
        <item x="19"/>
        <item x="22"/>
        <item x="21"/>
        <item x="24"/>
        <item x="23"/>
        <item x="26"/>
        <item x="25"/>
        <item x="28"/>
        <item x="27"/>
        <item x="30"/>
        <item x="29"/>
        <item x="32"/>
        <item x="31"/>
        <item x="34"/>
        <item x="33"/>
        <item x="36"/>
        <item x="35"/>
        <item x="38"/>
        <item x="37"/>
        <item x="40"/>
        <item x="39"/>
        <item x="42"/>
        <item x="41"/>
        <item x="44"/>
        <item x="43"/>
        <item x="46"/>
        <item x="45"/>
        <item x="48"/>
        <item x="47"/>
        <item x="50"/>
        <item x="49"/>
        <item x="52"/>
        <item x="51"/>
        <item x="54"/>
        <item x="53"/>
        <item x="73"/>
        <item x="74"/>
        <item x="75"/>
        <item x="55"/>
        <item x="56"/>
        <item x="57"/>
        <item x="58"/>
        <item x="59"/>
        <item x="60"/>
        <item x="61"/>
        <item x="62"/>
        <item x="63"/>
        <item x="64"/>
        <item x="65"/>
        <item x="66"/>
        <item x="67"/>
        <item x="68"/>
        <item x="69"/>
        <item x="70"/>
        <item x="71"/>
        <item x="72"/>
        <item x="76"/>
        <item t="default"/>
      </items>
    </pivotField>
    <pivotField name="SKU" axis="axisRow" compact="0" outline="0" subtotalTop="0" showAll="0" includeNewItemsInFilter="1" defaultSubtotal="0">
      <items count="11">
        <item x="10"/>
        <item x="0"/>
        <item x="2"/>
        <item x="1"/>
        <item x="4"/>
        <item x="3"/>
        <item x="9"/>
        <item x="5"/>
        <item x="6"/>
        <item x="8"/>
        <item x="7"/>
      </items>
    </pivotField>
    <pivotField compact="0" outline="0" subtotalTop="0" showAll="0" includeNewItemsInFilter="1" rankBy="0" defaultSubtotal="0">
      <items count="2">
        <item x="1"/>
        <item x="0"/>
      </items>
    </pivotField>
    <pivotField axis="axisRow" compact="0" outline="0" subtotalTop="0" showAll="0" includeNewItemsInFilter="1" sortType="ascending" rankBy="0" defaultSubtotal="0">
      <items count="8">
        <item x="0"/>
        <item x="1"/>
        <item x="2"/>
        <item x="3"/>
        <item x="6"/>
        <item x="5"/>
        <item x="4"/>
        <item x="7"/>
      </items>
    </pivotField>
    <pivotField axis="axisRow" compact="0" outline="0" subtotalTop="0" showAll="0" includeNewItemsInFilter="1" defaultSubtotal="0">
      <items count="8">
        <item x="7"/>
        <item x="0"/>
        <item x="1"/>
        <item x="2"/>
        <item x="6"/>
        <item x="4"/>
        <item x="3"/>
        <item x="5"/>
      </items>
    </pivotField>
    <pivotField axis="axisRow" compact="0" outline="0" subtotalTop="0" showAll="0" includeNewItemsInFilter="1" defaultSubtotal="0">
      <items count="3">
        <item x="2"/>
        <item x="0"/>
        <item x="1"/>
      </items>
    </pivotField>
    <pivotField axis="axisRow" compact="0" outline="0" subtotalTop="0" showAll="0" includeNewItemsInFilter="1" defaultSubtotal="0">
      <items count="4">
        <item x="3"/>
        <item x="0"/>
        <item x="1"/>
        <item x="2"/>
      </items>
    </pivotField>
    <pivotField axis="axisRow" compact="0" outline="0" subtotalTop="0" showAll="0" includeNewItemsInFilter="1" defaultSubtotal="0">
      <items count="3">
        <item x="2"/>
        <item x="0"/>
        <item x="1"/>
      </items>
    </pivotField>
    <pivotField axis="axisCol" compact="0" outline="0" subtotalTop="0" showAll="0" includeNewItemsInFilter="1" sortType="ascending" rankBy="0" defaultSubtotal="0">
      <items count="10">
        <item x="1"/>
        <item x="2"/>
        <item x="3"/>
        <item x="4"/>
        <item x="5"/>
        <item x="0"/>
        <item x="6"/>
        <item x="7"/>
        <item x="8"/>
        <item h="1" x="9"/>
      </items>
    </pivotField>
    <pivotField compact="0" outline="0" subtotalTop="0" showAll="0" includeNewItemsInFilter="1">
      <items count="12">
        <item x="0"/>
        <item x="6"/>
        <item x="1"/>
        <item x="7"/>
        <item x="8"/>
        <item x="2"/>
        <item x="9"/>
        <item x="3"/>
        <item x="4"/>
        <item x="5"/>
        <item x="10"/>
        <item t="default"/>
      </items>
    </pivotField>
    <pivotField name="Type" axis="axisRow" compact="0" outline="0" subtotalTop="0" showAll="0" includeNewItemsInFilter="1" sortType="ascending" rankBy="0" defaultSubtotal="0">
      <items count="5">
        <item x="0"/>
        <item x="3"/>
        <item x="1"/>
        <item h="1" x="2"/>
        <item h="1" x="4"/>
      </items>
    </pivotField>
    <pivotField axis="axisRow" compact="0" outline="0" subtotalTop="0" showAll="0" includeNewItemsInFilter="1" sortType="ascending" rankBy="0" defaultSubtotal="0">
      <items count="5">
        <item x="0"/>
        <item x="2"/>
        <item x="3"/>
        <item x="1"/>
        <item h="1" x="4"/>
      </items>
    </pivotField>
    <pivotField dataField="1" compact="0" outline="0" subtotalTop="0" showAll="0" includeNewItemsInFilter="1">
      <items count="64">
        <item x="61"/>
        <item x="60"/>
        <item x="59"/>
        <item x="58"/>
        <item x="57"/>
        <item x="56"/>
        <item x="18"/>
        <item x="16"/>
        <item x="17"/>
        <item x="14"/>
        <item x="15"/>
        <item x="13"/>
        <item x="12"/>
        <item x="11"/>
        <item x="55"/>
        <item x="10"/>
        <item x="9"/>
        <item x="8"/>
        <item x="7"/>
        <item x="6"/>
        <item x="5"/>
        <item x="62"/>
        <item x="36"/>
        <item x="34"/>
        <item x="35"/>
        <item x="32"/>
        <item x="33"/>
        <item x="31"/>
        <item x="30"/>
        <item x="29"/>
        <item x="4"/>
        <item x="28"/>
        <item x="3"/>
        <item x="27"/>
        <item x="26"/>
        <item x="25"/>
        <item x="24"/>
        <item x="23"/>
        <item x="54"/>
        <item x="52"/>
        <item x="53"/>
        <item x="50"/>
        <item x="51"/>
        <item x="49"/>
        <item x="48"/>
        <item x="2"/>
        <item x="47"/>
        <item x="1"/>
        <item x="46"/>
        <item x="22"/>
        <item x="45"/>
        <item x="21"/>
        <item x="44"/>
        <item x="43"/>
        <item x="42"/>
        <item x="41"/>
        <item x="20"/>
        <item x="40"/>
        <item x="19"/>
        <item x="39"/>
        <item x="38"/>
        <item x="37"/>
        <item x="0"/>
        <item t="default"/>
      </items>
    </pivotField>
  </pivotFields>
  <rowFields count="8">
    <field x="3"/>
    <field x="4"/>
    <field x="5"/>
    <field x="7"/>
    <field x="6"/>
    <field x="10"/>
    <field x="11"/>
    <field x="1"/>
  </rowFields>
  <rowItems count="7">
    <i>
      <x/>
      <x v="1"/>
      <x v="1"/>
      <x v="1"/>
      <x v="1"/>
      <x/>
      <x/>
      <x v="1"/>
    </i>
    <i>
      <x v="1"/>
      <x v="2"/>
      <x v="2"/>
      <x v="2"/>
      <x v="2"/>
      <x v="2"/>
      <x v="3"/>
      <x v="3"/>
    </i>
    <i>
      <x v="2"/>
      <x v="3"/>
      <x v="2"/>
      <x v="2"/>
      <x v="2"/>
      <x v="2"/>
      <x v="3"/>
      <x v="5"/>
    </i>
    <i>
      <x v="3"/>
      <x v="6"/>
      <x v="2"/>
      <x v="2"/>
      <x v="2"/>
      <x v="2"/>
      <x v="3"/>
      <x v="7"/>
    </i>
    <i>
      <x v="4"/>
      <x v="4"/>
      <x v="2"/>
      <x v="2"/>
      <x v="2"/>
      <x v="2"/>
      <x v="2"/>
      <x v="6"/>
    </i>
    <i>
      <x v="5"/>
      <x v="7"/>
      <x v="2"/>
      <x v="2"/>
      <x v="3"/>
      <x v="2"/>
      <x v="3"/>
      <x v="9"/>
    </i>
    <i>
      <x v="6"/>
      <x v="5"/>
      <x v="2"/>
      <x v="2"/>
      <x v="2"/>
      <x v="1"/>
      <x v="1"/>
      <x v="10"/>
    </i>
  </rowItems>
  <colFields count="1">
    <field x="8"/>
  </colFields>
  <colItems count="9">
    <i>
      <x/>
    </i>
    <i>
      <x v="1"/>
    </i>
    <i>
      <x v="2"/>
    </i>
    <i>
      <x v="3"/>
    </i>
    <i>
      <x v="4"/>
    </i>
    <i>
      <x v="5"/>
    </i>
    <i>
      <x v="6"/>
    </i>
    <i>
      <x v="7"/>
    </i>
    <i>
      <x v="8"/>
    </i>
  </colItems>
  <dataFields count="1">
    <dataField name="Max of Price" fld="12" subtotal="max" baseField="0" baseItem="0" numFmtId="4"/>
  </dataFields>
  <formats count="54">
    <format dxfId="493">
      <pivotArea type="all" dataOnly="0" outline="0" fieldPosition="0"/>
    </format>
    <format dxfId="492">
      <pivotArea type="all" dataOnly="0" outline="0" fieldPosition="0"/>
    </format>
    <format dxfId="491">
      <pivotArea field="2" type="button" dataOnly="0" labelOnly="1" outline="0"/>
    </format>
    <format dxfId="490">
      <pivotArea field="2" type="button" dataOnly="0" labelOnly="1" outline="0"/>
    </format>
    <format dxfId="489">
      <pivotArea dataOnly="0" labelOnly="1" outline="0" fieldPosition="0">
        <references count="1">
          <reference field="8" count="0"/>
        </references>
      </pivotArea>
    </format>
    <format dxfId="488">
      <pivotArea field="8" type="button" dataOnly="0" labelOnly="1" outline="0" axis="axisCol" fieldPosition="0"/>
    </format>
    <format dxfId="487">
      <pivotArea field="8" type="button" dataOnly="0" labelOnly="1" outline="0" axis="axisCol" fieldPosition="0"/>
    </format>
    <format dxfId="486">
      <pivotArea type="topRight" dataOnly="0" labelOnly="1" outline="0" fieldPosition="0"/>
    </format>
    <format dxfId="485">
      <pivotArea type="all" dataOnly="0" outline="0" fieldPosition="0"/>
    </format>
    <format dxfId="484">
      <pivotArea field="2" type="button" dataOnly="0" labelOnly="1" outline="0"/>
    </format>
    <format dxfId="483">
      <pivotArea type="origin" dataOnly="0" labelOnly="1" outline="0" fieldPosition="0"/>
    </format>
    <format dxfId="482">
      <pivotArea field="2" type="button" dataOnly="0" labelOnly="1" outline="0"/>
    </format>
    <format dxfId="481">
      <pivotArea field="3" type="button" dataOnly="0" labelOnly="1" outline="0" axis="axisRow" fieldPosition="0"/>
    </format>
    <format dxfId="480">
      <pivotArea field="7" type="button" dataOnly="0" labelOnly="1" outline="0" axis="axisRow" fieldPosition="3"/>
    </format>
    <format dxfId="479">
      <pivotArea field="6" type="button" dataOnly="0" labelOnly="1" outline="0" axis="axisRow" fieldPosition="4"/>
    </format>
    <format dxfId="478">
      <pivotArea dataOnly="0" labelOnly="1" outline="0" fieldPosition="0">
        <references count="1">
          <reference field="8" count="0"/>
        </references>
      </pivotArea>
    </format>
    <format dxfId="477">
      <pivotArea dataOnly="0" labelOnly="1" outline="0" fieldPosition="0">
        <references count="1">
          <reference field="3" count="0"/>
        </references>
      </pivotArea>
    </format>
    <format dxfId="476">
      <pivotArea type="origin" dataOnly="0" labelOnly="1" outline="0" fieldPosition="0"/>
    </format>
    <format dxfId="475">
      <pivotArea field="3" type="button" dataOnly="0" labelOnly="1" outline="0" axis="axisRow" fieldPosition="0"/>
    </format>
    <format dxfId="474">
      <pivotArea field="4" type="button" dataOnly="0" labelOnly="1" outline="0" axis="axisRow" fieldPosition="1"/>
    </format>
    <format dxfId="473">
      <pivotArea field="5" type="button" dataOnly="0" labelOnly="1" outline="0" axis="axisRow" fieldPosition="2"/>
    </format>
    <format dxfId="472">
      <pivotArea field="7" type="button" dataOnly="0" labelOnly="1" outline="0" axis="axisRow" fieldPosition="3"/>
    </format>
    <format dxfId="471">
      <pivotArea field="6" type="button" dataOnly="0" labelOnly="1" outline="0" axis="axisRow" fieldPosition="4"/>
    </format>
    <format dxfId="470">
      <pivotArea field="10" type="button" dataOnly="0" labelOnly="1" outline="0" axis="axisRow" fieldPosition="5"/>
    </format>
    <format dxfId="469">
      <pivotArea field="11" type="button" dataOnly="0" labelOnly="1" outline="0" axis="axisRow" fieldPosition="6"/>
    </format>
    <format dxfId="468">
      <pivotArea field="1" type="button" dataOnly="0" labelOnly="1" outline="0" axis="axisRow" fieldPosition="7"/>
    </format>
    <format dxfId="467">
      <pivotArea field="8" type="button" dataOnly="0" labelOnly="1" outline="0" axis="axisCol" fieldPosition="0"/>
    </format>
    <format dxfId="466">
      <pivotArea dataOnly="0" labelOnly="1" outline="0" fieldPosition="0">
        <references count="1">
          <reference field="8" count="0"/>
        </references>
      </pivotArea>
    </format>
    <format dxfId="465">
      <pivotArea type="origin" dataOnly="0" labelOnly="1" outline="0" fieldPosition="0"/>
    </format>
    <format dxfId="464">
      <pivotArea field="3" type="button" dataOnly="0" labelOnly="1" outline="0" axis="axisRow" fieldPosition="0"/>
    </format>
    <format dxfId="463">
      <pivotArea field="4" type="button" dataOnly="0" labelOnly="1" outline="0" axis="axisRow" fieldPosition="1"/>
    </format>
    <format dxfId="462">
      <pivotArea field="5" type="button" dataOnly="0" labelOnly="1" outline="0" axis="axisRow" fieldPosition="2"/>
    </format>
    <format dxfId="461">
      <pivotArea field="7" type="button" dataOnly="0" labelOnly="1" outline="0" axis="axisRow" fieldPosition="3"/>
    </format>
    <format dxfId="460">
      <pivotArea field="6" type="button" dataOnly="0" labelOnly="1" outline="0" axis="axisRow" fieldPosition="4"/>
    </format>
    <format dxfId="459">
      <pivotArea field="10" type="button" dataOnly="0" labelOnly="1" outline="0" axis="axisRow" fieldPosition="5"/>
    </format>
    <format dxfId="458">
      <pivotArea field="11" type="button" dataOnly="0" labelOnly="1" outline="0" axis="axisRow" fieldPosition="6"/>
    </format>
    <format dxfId="457">
      <pivotArea field="1" type="button" dataOnly="0" labelOnly="1" outline="0" axis="axisRow" fieldPosition="7"/>
    </format>
    <format dxfId="456">
      <pivotArea field="8" type="button" dataOnly="0" labelOnly="1" outline="0" axis="axisCol" fieldPosition="0"/>
    </format>
    <format dxfId="455">
      <pivotArea dataOnly="0" labelOnly="1" outline="0" fieldPosition="0">
        <references count="1">
          <reference field="8" count="0"/>
        </references>
      </pivotArea>
    </format>
    <format dxfId="454">
      <pivotArea dataOnly="0" labelOnly="1" outline="0" fieldPosition="0">
        <references count="1">
          <reference field="3" count="0"/>
        </references>
      </pivotArea>
    </format>
    <format dxfId="453">
      <pivotArea outline="0" fieldPosition="0"/>
    </format>
    <format dxfId="452">
      <pivotArea outline="0" fieldPosition="0"/>
    </format>
    <format dxfId="451">
      <pivotArea dataOnly="0" labelOnly="1" outline="0" fieldPosition="0">
        <references count="1">
          <reference field="3" count="0"/>
        </references>
      </pivotArea>
    </format>
    <format dxfId="450">
      <pivotArea dataOnly="0" labelOnly="1" outline="0" fieldPosition="0">
        <references count="2">
          <reference field="3" count="0" selected="0"/>
          <reference field="4" count="0"/>
        </references>
      </pivotArea>
    </format>
    <format dxfId="449">
      <pivotArea dataOnly="0" labelOnly="1" outline="0" fieldPosition="0">
        <references count="3">
          <reference field="3" count="0" selected="0"/>
          <reference field="4" count="0" selected="0"/>
          <reference field="5" count="0"/>
        </references>
      </pivotArea>
    </format>
    <format dxfId="448">
      <pivotArea dataOnly="0" labelOnly="1" outline="0" fieldPosition="0">
        <references count="4">
          <reference field="3" count="0" selected="0"/>
          <reference field="4" count="0" selected="0"/>
          <reference field="5" count="0" selected="0"/>
          <reference field="7" count="0"/>
        </references>
      </pivotArea>
    </format>
    <format dxfId="447">
      <pivotArea dataOnly="0" labelOnly="1" outline="0" fieldPosition="0">
        <references count="5">
          <reference field="3" count="0" selected="0"/>
          <reference field="4" count="0" selected="0"/>
          <reference field="5" count="0" selected="0"/>
          <reference field="6" count="0"/>
          <reference field="7" count="0" selected="0"/>
        </references>
      </pivotArea>
    </format>
    <format dxfId="446">
      <pivotArea dataOnly="0" labelOnly="1" outline="0" fieldPosition="0">
        <references count="6">
          <reference field="3" count="0" selected="0"/>
          <reference field="4" count="0" selected="0"/>
          <reference field="5" count="0" selected="0"/>
          <reference field="6" count="0" selected="0"/>
          <reference field="7" count="0" selected="0"/>
          <reference field="10" count="0"/>
        </references>
      </pivotArea>
    </format>
    <format dxfId="445">
      <pivotArea dataOnly="0" labelOnly="1" outline="0" fieldPosition="0">
        <references count="7">
          <reference field="3" count="0" selected="0"/>
          <reference field="4" count="0" selected="0"/>
          <reference field="5" count="0" selected="0"/>
          <reference field="6" count="0" selected="0"/>
          <reference field="7" count="0" selected="0"/>
          <reference field="10" count="0" selected="0"/>
          <reference field="11" count="0"/>
        </references>
      </pivotArea>
    </format>
    <format dxfId="444">
      <pivotArea dataOnly="0" labelOnly="1" outline="0" fieldPosition="0">
        <references count="8">
          <reference field="1" count="0"/>
          <reference field="3" count="0" selected="0"/>
          <reference field="4" count="0" selected="0"/>
          <reference field="5" count="0" selected="0"/>
          <reference field="6" count="0" selected="0"/>
          <reference field="7" count="0" selected="0"/>
          <reference field="10" count="0" selected="0"/>
          <reference field="11" count="0" selected="0"/>
        </references>
      </pivotArea>
    </format>
    <format dxfId="443">
      <pivotArea dataOnly="0" labelOnly="1" outline="0" fieldPosition="0">
        <references count="1">
          <reference field="8" count="5">
            <x v="4"/>
            <x v="5"/>
            <x v="6"/>
            <x v="7"/>
            <x v="8"/>
          </reference>
        </references>
      </pivotArea>
    </format>
    <format dxfId="442">
      <pivotArea outline="0" collapsedLevelsAreSubtotals="1" fieldPosition="0">
        <references count="9">
          <reference field="1" count="10" selected="0">
            <x v="1"/>
            <x v="2"/>
            <x v="3"/>
            <x v="4"/>
            <x v="5"/>
            <x v="6"/>
            <x v="7"/>
            <x v="8"/>
            <x v="9"/>
            <x v="10"/>
          </reference>
          <reference field="3" count="7" selected="0">
            <x v="0"/>
            <x v="1"/>
            <x v="2"/>
            <x v="3"/>
            <x v="4"/>
            <x v="5"/>
            <x v="6"/>
          </reference>
          <reference field="4" count="7" selected="0">
            <x v="1"/>
            <x v="2"/>
            <x v="3"/>
            <x v="4"/>
            <x v="5"/>
            <x v="6"/>
            <x v="7"/>
          </reference>
          <reference field="5" count="2" selected="0">
            <x v="1"/>
            <x v="2"/>
          </reference>
          <reference field="6" count="3" selected="0">
            <x v="1"/>
            <x v="2"/>
            <x v="3"/>
          </reference>
          <reference field="7" count="2" selected="0">
            <x v="1"/>
            <x v="2"/>
          </reference>
          <reference field="8" count="1" selected="0">
            <x v="9"/>
          </reference>
          <reference field="10" count="4" selected="0">
            <x v="0"/>
            <x v="1"/>
            <x v="2"/>
            <x v="3"/>
          </reference>
          <reference field="11" count="4" selected="0">
            <x v="0"/>
            <x v="1"/>
            <x v="2"/>
            <x v="3"/>
          </reference>
        </references>
      </pivotArea>
    </format>
    <format dxfId="441">
      <pivotArea dataOnly="0" labelOnly="1" outline="0" fieldPosition="0">
        <references count="1">
          <reference field="8" count="1">
            <x v="9"/>
          </reference>
        </references>
      </pivotArea>
    </format>
    <format dxfId="440">
      <pivotArea outline="0" collapsedLevelsAreSubtotals="1" fieldPosition="0">
        <references count="2">
          <reference field="3" count="2" selected="0">
            <x v="6"/>
            <x v="7"/>
          </reference>
          <reference field="8" count="1" selected="0">
            <x v="9"/>
          </reference>
        </references>
      </pivotArea>
    </format>
  </formats>
  <conditionalFormats count="7">
    <conditionalFormat priority="14">
      <pivotAreas count="1">
        <pivotArea type="data" outline="0" collapsedLevelsAreSubtotals="1" fieldPosition="0">
          <references count="2">
            <reference field="4294967294" count="1" selected="0">
              <x v="0"/>
            </reference>
            <reference field="3" count="2" selected="0">
              <x v="6"/>
              <x v="7"/>
            </reference>
          </references>
        </pivotArea>
      </pivotAreas>
    </conditionalFormat>
    <conditionalFormat priority="15">
      <pivotAreas count="1">
        <pivotArea type="data" outline="0" collapsedLevelsAreSubtotals="1" fieldPosition="0">
          <references count="2">
            <reference field="4294967294" count="1" selected="0">
              <x v="0"/>
            </reference>
            <reference field="3" count="2" selected="0">
              <x v="6"/>
              <x v="7"/>
            </reference>
          </references>
        </pivotArea>
      </pivotAreas>
    </conditionalFormat>
    <conditionalFormat priority="16">
      <pivotAreas count="1">
        <pivotArea type="data" outline="0" collapsedLevelsAreSubtotals="1" fieldPosition="0">
          <references count="9">
            <reference field="4294967294" count="1" selected="0">
              <x v="0"/>
            </reference>
            <reference field="1" count="1" selected="0">
              <x v="10"/>
            </reference>
            <reference field="3" count="1" selected="0">
              <x v="4"/>
            </reference>
            <reference field="4" count="1" selected="0">
              <x v="5"/>
            </reference>
            <reference field="5" count="1" selected="0">
              <x v="2"/>
            </reference>
            <reference field="6" count="1" selected="0">
              <x v="2"/>
            </reference>
            <reference field="7" count="1" selected="0">
              <x v="2"/>
            </reference>
            <reference field="10" count="1" selected="0">
              <x v="1"/>
            </reference>
            <reference field="11" count="1" selected="0">
              <x v="1"/>
            </reference>
          </references>
        </pivotArea>
      </pivotAreas>
    </conditionalFormat>
    <conditionalFormat priority="35">
      <pivotAreas count="1">
        <pivotArea type="data" outline="0" collapsedLevelsAreSubtotals="1" fieldPosition="0">
          <references count="2">
            <reference field="4294967294" count="1" selected="0">
              <x v="0"/>
            </reference>
            <reference field="3" count="6" selected="0">
              <x v="1"/>
              <x v="2"/>
              <x v="3"/>
              <x v="4"/>
              <x v="5"/>
              <x v="6"/>
            </reference>
          </references>
        </pivotArea>
      </pivotAreas>
    </conditionalFormat>
    <conditionalFormat priority="28">
      <pivotAreas count="1">
        <pivotArea type="data" outline="0" collapsedLevelsAreSubtotals="1" fieldPosition="0">
          <references count="10">
            <reference field="4294967294" count="1" selected="0">
              <x v="0"/>
            </reference>
            <reference field="1" count="1" selected="0">
              <x v="1"/>
            </reference>
            <reference field="3" count="1" selected="0">
              <x v="0"/>
            </reference>
            <reference field="4" count="1" selected="0">
              <x v="1"/>
            </reference>
            <reference field="5" count="1" selected="0">
              <x v="1"/>
            </reference>
            <reference field="6" count="1" selected="0">
              <x v="1"/>
            </reference>
            <reference field="7" count="1" selected="0">
              <x v="1"/>
            </reference>
            <reference field="8" count="9" selected="0">
              <x v="0"/>
              <x v="1"/>
              <x v="2"/>
              <x v="3"/>
              <x v="4"/>
              <x v="5"/>
              <x v="6"/>
              <x v="7"/>
              <x v="8"/>
            </reference>
            <reference field="10" count="1" selected="0">
              <x v="0"/>
            </reference>
            <reference field="11" count="1" selected="0">
              <x v="0"/>
            </reference>
          </references>
        </pivotArea>
      </pivotAreas>
    </conditionalFormat>
    <conditionalFormat priority="20">
      <pivotAreas count="1">
        <pivotArea type="data" outline="0" collapsedLevelsAreSubtotals="1" fieldPosition="0">
          <references count="10">
            <reference field="4294967294" count="1" selected="0">
              <x v="0"/>
            </reference>
            <reference field="1" count="1" selected="0">
              <x v="3"/>
            </reference>
            <reference field="3" count="1" selected="0">
              <x v="1"/>
            </reference>
            <reference field="4" count="1" selected="0">
              <x v="2"/>
            </reference>
            <reference field="5" count="1" selected="0">
              <x v="2"/>
            </reference>
            <reference field="6" count="1" selected="0">
              <x v="2"/>
            </reference>
            <reference field="7" count="1" selected="0">
              <x v="2"/>
            </reference>
            <reference field="8" count="9" selected="0">
              <x v="0"/>
              <x v="1"/>
              <x v="2"/>
              <x v="3"/>
              <x v="4"/>
              <x v="5"/>
              <x v="6"/>
              <x v="7"/>
              <x v="8"/>
            </reference>
            <reference field="10" count="1" selected="0">
              <x v="2"/>
            </reference>
            <reference field="11" count="1" selected="0">
              <x v="3"/>
            </reference>
          </references>
        </pivotArea>
      </pivotAreas>
    </conditionalFormat>
    <conditionalFormat priority="7">
      <pivotAreas count="8">
        <pivotArea type="data" outline="0" collapsedLevelsAreSubtotals="1" fieldPosition="0">
          <references count="10">
            <reference field="4294967294" count="1" selected="0">
              <x v="0"/>
            </reference>
            <reference field="1" count="1" selected="0">
              <x v="2"/>
            </reference>
            <reference field="3" count="1" selected="0">
              <x v="1"/>
            </reference>
            <reference field="4" count="1" selected="0">
              <x v="2"/>
            </reference>
            <reference field="5" count="1" selected="0">
              <x v="2"/>
            </reference>
            <reference field="6" count="1" selected="0">
              <x v="2"/>
            </reference>
            <reference field="7" count="1" selected="0">
              <x v="2"/>
            </reference>
            <reference field="8" count="9" selected="0">
              <x v="0"/>
              <x v="1"/>
              <x v="2"/>
              <x v="3"/>
              <x v="4"/>
              <x v="5"/>
              <x v="6"/>
              <x v="7"/>
              <x v="8"/>
            </reference>
            <reference field="10" count="1" selected="0">
              <x v="3"/>
            </reference>
            <reference field="11" count="1" selected="0">
              <x v="3"/>
            </reference>
          </references>
        </pivotArea>
        <pivotArea type="data" outline="0" collapsedLevelsAreSubtotals="1" fieldPosition="0">
          <references count="10">
            <reference field="4294967294" count="1" selected="0">
              <x v="0"/>
            </reference>
            <reference field="1" count="1" selected="0">
              <x v="5"/>
            </reference>
            <reference field="3" count="1" selected="0">
              <x v="2"/>
            </reference>
            <reference field="4" count="1" selected="0">
              <x v="3"/>
            </reference>
            <reference field="5" count="1" selected="0">
              <x v="2"/>
            </reference>
            <reference field="6" count="1" selected="0">
              <x v="2"/>
            </reference>
            <reference field="7" count="1" selected="0">
              <x v="2"/>
            </reference>
            <reference field="8" count="9" selected="0">
              <x v="0"/>
              <x v="1"/>
              <x v="2"/>
              <x v="3"/>
              <x v="4"/>
              <x v="5"/>
              <x v="6"/>
              <x v="7"/>
              <x v="8"/>
            </reference>
            <reference field="10" count="1" selected="0">
              <x v="2"/>
            </reference>
            <reference field="11" count="1" selected="0">
              <x v="3"/>
            </reference>
          </references>
        </pivotArea>
        <pivotArea type="data" outline="0" collapsedLevelsAreSubtotals="1" fieldPosition="0">
          <references count="10">
            <reference field="4294967294" count="1" selected="0">
              <x v="0"/>
            </reference>
            <reference field="1" count="1" selected="0">
              <x v="4"/>
            </reference>
            <reference field="3" count="1" selected="0">
              <x v="2"/>
            </reference>
            <reference field="4" count="1" selected="0">
              <x v="3"/>
            </reference>
            <reference field="5" count="1" selected="0">
              <x v="2"/>
            </reference>
            <reference field="6" count="1" selected="0">
              <x v="2"/>
            </reference>
            <reference field="7" count="1" selected="0">
              <x v="2"/>
            </reference>
            <reference field="8" count="9" selected="0">
              <x v="0"/>
              <x v="1"/>
              <x v="2"/>
              <x v="3"/>
              <x v="4"/>
              <x v="5"/>
              <x v="6"/>
              <x v="7"/>
              <x v="8"/>
            </reference>
            <reference field="10" count="1" selected="0">
              <x v="3"/>
            </reference>
            <reference field="11" count="1" selected="0">
              <x v="3"/>
            </reference>
          </references>
        </pivotArea>
        <pivotArea type="data" outline="0" collapsedLevelsAreSubtotals="1" fieldPosition="0">
          <references count="10">
            <reference field="4294967294" count="1" selected="0">
              <x v="0"/>
            </reference>
            <reference field="1" count="1" selected="0">
              <x v="7"/>
            </reference>
            <reference field="3" count="1" selected="0">
              <x v="3"/>
            </reference>
            <reference field="4" count="1" selected="0">
              <x v="6"/>
            </reference>
            <reference field="5" count="1" selected="0">
              <x v="2"/>
            </reference>
            <reference field="6" count="1" selected="0">
              <x v="2"/>
            </reference>
            <reference field="7" count="1" selected="0">
              <x v="2"/>
            </reference>
            <reference field="8" count="9" selected="0">
              <x v="0"/>
              <x v="1"/>
              <x v="2"/>
              <x v="3"/>
              <x v="4"/>
              <x v="5"/>
              <x v="6"/>
              <x v="7"/>
              <x v="8"/>
            </reference>
            <reference field="10" count="1" selected="0">
              <x v="2"/>
            </reference>
            <reference field="11" count="1" selected="0">
              <x v="3"/>
            </reference>
          </references>
        </pivotArea>
        <pivotArea type="data" outline="0" collapsedLevelsAreSubtotals="1" fieldPosition="0">
          <references count="10">
            <reference field="4294967294" count="1" selected="0">
              <x v="0"/>
            </reference>
            <reference field="1" count="1" selected="0">
              <x v="8"/>
            </reference>
            <reference field="3" count="1" selected="0">
              <x v="3"/>
            </reference>
            <reference field="4" count="1" selected="0">
              <x v="6"/>
            </reference>
            <reference field="5" count="1" selected="0">
              <x v="2"/>
            </reference>
            <reference field="6" count="1" selected="0">
              <x v="2"/>
            </reference>
            <reference field="7" count="1" selected="0">
              <x v="2"/>
            </reference>
            <reference field="8" count="9" selected="0">
              <x v="0"/>
              <x v="1"/>
              <x v="2"/>
              <x v="3"/>
              <x v="4"/>
              <x v="5"/>
              <x v="6"/>
              <x v="7"/>
              <x v="8"/>
            </reference>
            <reference field="10" count="1" selected="0">
              <x v="3"/>
            </reference>
            <reference field="11" count="1" selected="0">
              <x v="3"/>
            </reference>
          </references>
        </pivotArea>
        <pivotArea type="data" outline="0" collapsedLevelsAreSubtotals="1" fieldPosition="0">
          <references count="10">
            <reference field="4294967294" count="1" selected="0">
              <x v="0"/>
            </reference>
            <reference field="1" count="1" selected="0">
              <x v="6"/>
            </reference>
            <reference field="3" count="1" selected="0">
              <x v="4"/>
            </reference>
            <reference field="4" count="1" selected="0">
              <x v="4"/>
            </reference>
            <reference field="5" count="1" selected="0">
              <x v="2"/>
            </reference>
            <reference field="6" count="1" selected="0">
              <x v="2"/>
            </reference>
            <reference field="7" count="1" selected="0">
              <x v="2"/>
            </reference>
            <reference field="8" count="9" selected="0">
              <x v="0"/>
              <x v="1"/>
              <x v="2"/>
              <x v="3"/>
              <x v="4"/>
              <x v="5"/>
              <x v="6"/>
              <x v="7"/>
              <x v="8"/>
            </reference>
            <reference field="10" count="1" selected="0">
              <x v="2"/>
            </reference>
            <reference field="11" count="1" selected="0">
              <x v="2"/>
            </reference>
          </references>
        </pivotArea>
        <pivotArea type="data" outline="0" collapsedLevelsAreSubtotals="1" fieldPosition="0">
          <references count="10">
            <reference field="4294967294" count="1" selected="0">
              <x v="0"/>
            </reference>
            <reference field="1" count="1" selected="0">
              <x v="9"/>
            </reference>
            <reference field="3" count="1" selected="0">
              <x v="5"/>
            </reference>
            <reference field="4" count="1" selected="0">
              <x v="7"/>
            </reference>
            <reference field="5" count="1" selected="0">
              <x v="2"/>
            </reference>
            <reference field="6" count="1" selected="0">
              <x v="3"/>
            </reference>
            <reference field="7" count="1" selected="0">
              <x v="2"/>
            </reference>
            <reference field="8" count="9" selected="0">
              <x v="0"/>
              <x v="1"/>
              <x v="2"/>
              <x v="3"/>
              <x v="4"/>
              <x v="5"/>
              <x v="6"/>
              <x v="7"/>
              <x v="8"/>
            </reference>
            <reference field="10" count="1" selected="0">
              <x v="2"/>
            </reference>
            <reference field="11" count="1" selected="0">
              <x v="3"/>
            </reference>
          </references>
        </pivotArea>
        <pivotArea type="data" outline="0" collapsedLevelsAreSubtotals="1" fieldPosition="0">
          <references count="10">
            <reference field="4294967294" count="1" selected="0">
              <x v="0"/>
            </reference>
            <reference field="1" count="1" selected="0">
              <x v="10"/>
            </reference>
            <reference field="3" count="1" selected="0">
              <x v="6"/>
            </reference>
            <reference field="4" count="1" selected="0">
              <x v="5"/>
            </reference>
            <reference field="5" count="1" selected="0">
              <x v="2"/>
            </reference>
            <reference field="6" count="1" selected="0">
              <x v="2"/>
            </reference>
            <reference field="7" count="1" selected="0">
              <x v="2"/>
            </reference>
            <reference field="8" count="9" selected="0">
              <x v="0"/>
              <x v="1"/>
              <x v="2"/>
              <x v="3"/>
              <x v="4"/>
              <x v="5"/>
              <x v="6"/>
              <x v="7"/>
              <x v="8"/>
            </reference>
            <reference field="10" count="1" selected="0">
              <x v="1"/>
            </reference>
            <reference field="11" count="1" selected="0">
              <x v="1"/>
            </reference>
          </references>
        </pivotArea>
      </pivotAreas>
    </conditionalFormat>
  </conditionalFormats>
  <pivotTableStyleInfo showRowHeaders="1" showColHeaders="1" showRowStripes="0" showColStripes="0" showLastColumn="1"/>
</pivotTableDefinition>
</file>

<file path=xl/pivotTables/pivotTable6.xml><?xml version="1.0" encoding="utf-8"?>
<pivotTableDefinition xmlns="http://schemas.openxmlformats.org/spreadsheetml/2006/main" name="MaintenancePivot" cacheId="6" dataOnRows="1" applyNumberFormats="0" applyBorderFormats="0" applyFontFormats="0" applyPatternFormats="0" applyAlignmentFormats="0" applyWidthHeightFormats="1" dataCaption="Data" updatedVersion="5" minRefreshableVersion="3" asteriskTotals="1" showDrill="0" showMemberPropertyTips="0" rowGrandTotals="0" colGrandTotals="0" itemPrintTitles="1" createdVersion="3" indent="0" compact="0" compactData="0" gridDropZones="1">
  <location ref="B9:H14" firstHeaderRow="1" firstDataRow="2" firstDataCol="5"/>
  <pivotFields count="12">
    <pivotField compact="0" outline="0" subtotalTop="0" showAll="0" includeNewItemsInFilter="1">
      <items count="9">
        <item x="4"/>
        <item x="5"/>
        <item x="6"/>
        <item x="7"/>
        <item x="2"/>
        <item x="3"/>
        <item x="0"/>
        <item x="1"/>
        <item t="default"/>
      </items>
    </pivotField>
    <pivotField name="PartNumber" axis="axisRow" compact="0" outline="0" subtotalTop="0" showAll="0" includeNewItemsInFilter="1" sortType="ascending" defaultSubtotal="0">
      <items count="4">
        <item x="2"/>
        <item x="3"/>
        <item x="1"/>
        <item x="0"/>
      </items>
    </pivotField>
    <pivotField compact="0" outline="0" subtotalTop="0" showAll="0" includeNewItemsInFilter="1" defaultSubtotal="0">
      <items count="1">
        <item x="0"/>
      </items>
    </pivotField>
    <pivotField axis="axisRow" compact="0" outline="0" subtotalTop="0" showAll="0" includeNewItemsInFilter="1" sortType="ascending" defaultSubtotal="0">
      <items count="4">
        <item x="0"/>
        <item x="1"/>
        <item x="3"/>
        <item x="2"/>
      </items>
    </pivotField>
    <pivotField axis="axisRow" compact="0" outline="0" subtotalTop="0" showAll="0" includeNewItemsInFilter="1" defaultSubtotal="0">
      <items count="4">
        <item x="1"/>
        <item x="2"/>
        <item x="3"/>
        <item x="0"/>
      </items>
    </pivotField>
    <pivotField axis="axisRow" compact="0" outline="0" subtotalTop="0" showAll="0" includeNewItemsInFilter="1" defaultSubtotal="0">
      <items count="1">
        <item x="0"/>
      </items>
    </pivotField>
    <pivotField compact="0" outline="0" subtotalTop="0" showAll="0" includeNewItemsInFilter="1" defaultSubtotal="0">
      <items count="1">
        <item x="0"/>
      </items>
    </pivotField>
    <pivotField axis="axisRow" compact="0" outline="0" subtotalTop="0" showAll="0" includeNewItemsInFilter="1" sortType="ascending" defaultSubtotal="0">
      <items count="1">
        <item x="0"/>
      </items>
    </pivotField>
    <pivotField compact="0" outline="0" subtotalTop="0" showAll="0" includeNewItemsInFilter="1" defaultSubtotal="0">
      <items count="1">
        <item x="0"/>
      </items>
    </pivotField>
    <pivotField name="Volume" compact="0" outline="0" subtotalTop="0" showAll="0" includeNewItemsInFilter="1" defaultSubtotal="0">
      <items count="1">
        <item x="0"/>
      </items>
    </pivotField>
    <pivotField axis="axisCol" compact="0" outline="0" subtotalTop="0" showAll="0" includeNewItemsInFilter="1" defaultSubtotal="0">
      <items count="2">
        <item x="1"/>
        <item x="0"/>
      </items>
    </pivotField>
    <pivotField dataField="1" compact="0" outline="0" subtotalTop="0" showAll="0" includeNewItemsInFilter="1">
      <items count="8">
        <item x="5"/>
        <item x="4"/>
        <item x="6"/>
        <item x="3"/>
        <item x="2"/>
        <item x="1"/>
        <item x="0"/>
        <item t="default"/>
      </items>
    </pivotField>
  </pivotFields>
  <rowFields count="5">
    <field x="3"/>
    <field x="4"/>
    <field x="5"/>
    <field x="7"/>
    <field x="1"/>
  </rowFields>
  <rowItems count="4">
    <i>
      <x/>
      <x v="3"/>
      <x/>
      <x/>
      <x v="3"/>
    </i>
    <i>
      <x v="1"/>
      <x/>
      <x/>
      <x/>
      <x v="2"/>
    </i>
    <i>
      <x v="2"/>
      <x v="2"/>
      <x/>
      <x/>
      <x v="1"/>
    </i>
    <i>
      <x v="3"/>
      <x v="1"/>
      <x/>
      <x/>
      <x/>
    </i>
  </rowItems>
  <colFields count="1">
    <field x="10"/>
  </colFields>
  <colItems count="2">
    <i>
      <x/>
    </i>
    <i>
      <x v="1"/>
    </i>
  </colItems>
  <dataFields count="1">
    <dataField name="Sum of Price" fld="11" baseField="0" baseItem="0"/>
  </dataFields>
  <formats count="55">
    <format dxfId="399">
      <pivotArea field="2" type="button" dataOnly="0" labelOnly="1" outline="0"/>
    </format>
    <format dxfId="398">
      <pivotArea field="3" type="button" dataOnly="0" labelOnly="1" outline="0" axis="axisRow" fieldPosition="0"/>
    </format>
    <format dxfId="397">
      <pivotArea field="4" type="button" dataOnly="0" labelOnly="1" outline="0" axis="axisRow" fieldPosition="1"/>
    </format>
    <format dxfId="396">
      <pivotArea field="5" type="button" dataOnly="0" labelOnly="1" outline="0" axis="axisRow" fieldPosition="2"/>
    </format>
    <format dxfId="395">
      <pivotArea field="1" type="button" dataOnly="0" labelOnly="1" outline="0" axis="axisRow" fieldPosition="4"/>
    </format>
    <format dxfId="394">
      <pivotArea field="2" type="button" dataOnly="0" labelOnly="1" outline="0"/>
    </format>
    <format dxfId="393">
      <pivotArea field="5" type="button" dataOnly="0" labelOnly="1" outline="0" axis="axisRow" fieldPosition="2"/>
    </format>
    <format dxfId="392">
      <pivotArea field="8" type="button" dataOnly="0" labelOnly="1" outline="0"/>
    </format>
    <format dxfId="391">
      <pivotArea field="8" type="button" dataOnly="0" labelOnly="1" outline="0"/>
    </format>
    <format dxfId="390">
      <pivotArea field="8" type="button" dataOnly="0" labelOnly="1" outline="0"/>
    </format>
    <format dxfId="389">
      <pivotArea type="topRight" dataOnly="0" labelOnly="1" outline="0" fieldPosition="0"/>
    </format>
    <format dxfId="388">
      <pivotArea type="all" dataOnly="0" outline="0" fieldPosition="0"/>
    </format>
    <format dxfId="387">
      <pivotArea field="2" type="button" dataOnly="0" labelOnly="1" outline="0"/>
    </format>
    <format dxfId="386">
      <pivotArea field="3" type="button" dataOnly="0" labelOnly="1" outline="0" axis="axisRow" fieldPosition="0"/>
    </format>
    <format dxfId="385">
      <pivotArea field="4" type="button" dataOnly="0" labelOnly="1" outline="0" axis="axisRow" fieldPosition="1"/>
    </format>
    <format dxfId="384">
      <pivotArea field="5" type="button" dataOnly="0" labelOnly="1" outline="0" axis="axisRow" fieldPosition="2"/>
    </format>
    <format dxfId="383">
      <pivotArea field="1" type="button" dataOnly="0" labelOnly="1" outline="0" axis="axisRow" fieldPosition="4"/>
    </format>
    <format dxfId="382">
      <pivotArea type="origin" dataOnly="0" labelOnly="1" outline="0" fieldPosition="0"/>
    </format>
    <format dxfId="381">
      <pivotArea field="2" type="button" dataOnly="0" labelOnly="1" outline="0"/>
    </format>
    <format dxfId="380">
      <pivotArea field="7" type="button" dataOnly="0" labelOnly="1" outline="0" axis="axisRow" fieldPosition="3"/>
    </format>
    <format dxfId="379">
      <pivotArea field="6" type="button" dataOnly="0" labelOnly="1" outline="0"/>
    </format>
    <format dxfId="378">
      <pivotArea field="8" type="button" dataOnly="0" labelOnly="1" outline="0"/>
    </format>
    <format dxfId="377">
      <pivotArea dataOnly="0" labelOnly="1" outline="0" fieldPosition="0">
        <references count="1">
          <reference field="3" count="0"/>
        </references>
      </pivotArea>
    </format>
    <format dxfId="376">
      <pivotArea field="3" type="button" dataOnly="0" labelOnly="1" outline="0" axis="axisRow" fieldPosition="0"/>
    </format>
    <format dxfId="375">
      <pivotArea field="4" type="button" dataOnly="0" labelOnly="1" outline="0" axis="axisRow" fieldPosition="1"/>
    </format>
    <format dxfId="374">
      <pivotArea field="7" type="button" dataOnly="0" labelOnly="1" outline="0" axis="axisRow" fieldPosition="3"/>
    </format>
    <format dxfId="373">
      <pivotArea field="9" type="button" dataOnly="0" labelOnly="1" outline="0"/>
    </format>
    <format dxfId="372">
      <pivotArea field="6" type="button" dataOnly="0" labelOnly="1" outline="0"/>
    </format>
    <format dxfId="371">
      <pivotArea field="1" type="button" dataOnly="0" labelOnly="1" outline="0" axis="axisRow" fieldPosition="4"/>
    </format>
    <format dxfId="370">
      <pivotArea field="3" type="button" dataOnly="0" labelOnly="1" outline="0" axis="axisRow" fieldPosition="0"/>
    </format>
    <format dxfId="369">
      <pivotArea field="4" type="button" dataOnly="0" labelOnly="1" outline="0" axis="axisRow" fieldPosition="1"/>
    </format>
    <format dxfId="368">
      <pivotArea field="7" type="button" dataOnly="0" labelOnly="1" outline="0" axis="axisRow" fieldPosition="3"/>
    </format>
    <format dxfId="367">
      <pivotArea field="9" type="button" dataOnly="0" labelOnly="1" outline="0"/>
    </format>
    <format dxfId="366">
      <pivotArea field="6" type="button" dataOnly="0" labelOnly="1" outline="0"/>
    </format>
    <format dxfId="365">
      <pivotArea field="1" type="button" dataOnly="0" labelOnly="1" outline="0" axis="axisRow" fieldPosition="4"/>
    </format>
    <format dxfId="364">
      <pivotArea type="topRight" dataOnly="0" labelOnly="1" outline="0" fieldPosition="0"/>
    </format>
    <format dxfId="363">
      <pivotArea type="origin" dataOnly="0" labelOnly="1" outline="0" fieldPosition="0"/>
    </format>
    <format dxfId="362">
      <pivotArea field="10" type="button" dataOnly="0" labelOnly="1" outline="0" axis="axisCol" fieldPosition="0"/>
    </format>
    <format dxfId="361">
      <pivotArea type="origin" dataOnly="0" labelOnly="1" outline="0" fieldPosition="0"/>
    </format>
    <format dxfId="360">
      <pivotArea field="10" type="button" dataOnly="0" labelOnly="1" outline="0" axis="axisCol" fieldPosition="0"/>
    </format>
    <format dxfId="359">
      <pivotArea field="3" type="button" dataOnly="0" labelOnly="1" outline="0" axis="axisRow" fieldPosition="0"/>
    </format>
    <format dxfId="358">
      <pivotArea field="4" type="button" dataOnly="0" labelOnly="1" outline="0" axis="axisRow" fieldPosition="1"/>
    </format>
    <format dxfId="357">
      <pivotArea field="7" type="button" dataOnly="0" labelOnly="1" outline="0" axis="axisRow" fieldPosition="3"/>
    </format>
    <format dxfId="356">
      <pivotArea field="9" type="button" dataOnly="0" labelOnly="1" outline="0"/>
    </format>
    <format dxfId="355">
      <pivotArea field="6" type="button" dataOnly="0" labelOnly="1" outline="0"/>
    </format>
    <format dxfId="354">
      <pivotArea field="1" type="button" dataOnly="0" labelOnly="1" outline="0" axis="axisRow" fieldPosition="4"/>
    </format>
    <format dxfId="353">
      <pivotArea dataOnly="0" labelOnly="1" outline="0" fieldPosition="0">
        <references count="1">
          <reference field="3" count="0"/>
        </references>
      </pivotArea>
    </format>
    <format dxfId="352">
      <pivotArea outline="0" fieldPosition="0"/>
    </format>
    <format dxfId="351">
      <pivotArea field="10" type="button" dataOnly="0" labelOnly="1" outline="0" axis="axisCol" fieldPosition="0"/>
    </format>
    <format dxfId="350">
      <pivotArea outline="0" fieldPosition="0"/>
    </format>
    <format dxfId="349">
      <pivotArea dataOnly="0" labelOnly="1" outline="0" fieldPosition="0">
        <references count="1">
          <reference field="3" count="0"/>
        </references>
      </pivotArea>
    </format>
    <format dxfId="348">
      <pivotArea dataOnly="0" labelOnly="1" outline="0" fieldPosition="0">
        <references count="2">
          <reference field="3" count="0" selected="0"/>
          <reference field="4" count="0"/>
        </references>
      </pivotArea>
    </format>
    <format dxfId="347">
      <pivotArea type="all" dataOnly="0" outline="0" fieldPosition="0"/>
    </format>
    <format dxfId="346">
      <pivotArea type="all" dataOnly="0" outline="0" fieldPosition="0"/>
    </format>
    <format dxfId="345">
      <pivotArea type="topRight" dataOnly="0" labelOnly="1" outline="0" offset="B1" fieldPosition="0"/>
    </format>
  </formats>
  <conditionalFormats count="1">
    <conditionalFormat priority="3">
      <pivotAreas count="1">
        <pivotArea type="data" outline="0" collapsedLevelsAreSubtotals="1" fieldPosition="0">
          <references count="2">
            <reference field="4294967294" count="1" selected="0">
              <x v="0"/>
            </reference>
            <reference field="10" count="2" selected="0">
              <x v="0"/>
              <x v="1"/>
            </reference>
          </references>
        </pivotArea>
      </pivotAreas>
    </conditionalFormat>
  </conditionalFormats>
  <pivotTableStyleInfo showRowHeaders="1" showColHeaders="1" showRowStripes="0" showColStripes="0" showLastColumn="1"/>
</pivotTableDefinition>
</file>

<file path=xl/pivotTables/pivotTable7.xml><?xml version="1.0" encoding="utf-8"?>
<pivotTableDefinition xmlns="http://schemas.openxmlformats.org/spreadsheetml/2006/main" name="MediaPivot" cacheId="7" dataOnRows="1" applyNumberFormats="0" applyBorderFormats="0" applyFontFormats="0" applyPatternFormats="0" applyAlignmentFormats="0" applyWidthHeightFormats="1" dataCaption="Data" updatedVersion="5" minRefreshableVersion="3" asteriskTotals="1" showDrill="0" showMemberPropertyTips="0" rowGrandTotals="0" colGrandTotals="0" itemPrintTitles="1" createdVersion="3" indent="0" compact="0" compactData="0" gridDropZones="1">
  <location ref="B9:H15" firstHeaderRow="1" firstDataRow="2" firstDataCol="6"/>
  <pivotFields count="13">
    <pivotField compact="0" outline="0" subtotalTop="0" showAll="0" includeNewItemsInFilter="1">
      <items count="7">
        <item x="0"/>
        <item x="1"/>
        <item x="2"/>
        <item x="3"/>
        <item x="4"/>
        <item x="5"/>
        <item t="default"/>
      </items>
    </pivotField>
    <pivotField name="SKU" axis="axisRow" compact="0" outline="0" subtotalTop="0" showAll="0" includeNewItemsInFilter="1" sortType="ascending" defaultSubtotal="0">
      <items count="6">
        <item x="0"/>
        <item x="1"/>
        <item x="2"/>
        <item x="3"/>
        <item x="4"/>
        <item h="1" x="5"/>
      </items>
    </pivotField>
    <pivotField compact="0" outline="0" subtotalTop="0" showAll="0" includeNewItemsInFilter="1" rankBy="0" defaultSubtotal="0">
      <items count="2">
        <item x="1"/>
        <item x="0"/>
      </items>
    </pivotField>
    <pivotField axis="axisRow" compact="0" outline="0" subtotalTop="0" showAll="0" includeNewItemsInFilter="1" sortType="ascending" rankBy="0" defaultSubtotal="0">
      <items count="6">
        <item x="0"/>
        <item x="1"/>
        <item x="2"/>
        <item x="3"/>
        <item x="4"/>
        <item h="1" x="5"/>
      </items>
    </pivotField>
    <pivotField axis="axisRow" compact="0" outline="0" subtotalTop="0" showAll="0" includeNewItemsInFilter="1" defaultSubtotal="0">
      <items count="6">
        <item x="5"/>
        <item x="0"/>
        <item x="1"/>
        <item x="2"/>
        <item x="3"/>
        <item x="4"/>
      </items>
    </pivotField>
    <pivotField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axis="axisRow" compact="0" outline="0" subtotalTop="0" showAll="0" includeNewItemsInFilter="1" sortType="ascending" rankBy="0" defaultSubtotal="0">
      <items count="2">
        <item x="0"/>
        <item x="1"/>
      </items>
    </pivotField>
    <pivotField compact="0" outline="0" subtotalTop="0" showAll="0" includeNewItemsInFilter="1" sortType="ascending" rankBy="0" defaultSubtotal="0">
      <items count="2">
        <item x="0"/>
        <item x="1"/>
      </items>
    </pivotField>
    <pivotField name="Volume" axis="axisRow" compact="0" outline="0" subtotalTop="0" showAll="0" includeNewItemsInFilter="1" rankBy="0" defaultSubtotal="0">
      <items count="2">
        <item x="1"/>
        <item x="0"/>
      </items>
    </pivotField>
    <pivotField name="Type" axis="axisCol" compact="0" outline="0" subtotalTop="0" showAll="0" includeNewItemsInFilter="1" defaultSubtotal="0">
      <items count="2">
        <item x="1"/>
        <item x="0"/>
      </items>
    </pivotField>
    <pivotField compact="0" outline="0" subtotalTop="0" showAll="0" includeNewItemsInFilter="1" sortType="ascending" rankBy="0" defaultSubtotal="0">
      <items count="2">
        <item x="0"/>
        <item x="1"/>
      </items>
    </pivotField>
    <pivotField dataField="1" compact="0" outline="0" subtotalTop="0" showAll="0" includeNewItemsInFilter="1">
      <items count="5">
        <item x="0"/>
        <item x="1"/>
        <item x="2"/>
        <item x="3"/>
        <item t="default"/>
      </items>
    </pivotField>
  </pivotFields>
  <rowFields count="6">
    <field x="3"/>
    <field x="4"/>
    <field x="7"/>
    <field x="9"/>
    <field x="6"/>
    <field x="1"/>
  </rowFields>
  <rowItems count="5">
    <i>
      <x/>
      <x v="1"/>
      <x/>
      <x v="1"/>
      <x v="1"/>
      <x/>
    </i>
    <i>
      <x v="1"/>
      <x v="2"/>
      <x/>
      <x v="1"/>
      <x v="1"/>
      <x v="1"/>
    </i>
    <i>
      <x v="2"/>
      <x v="3"/>
      <x/>
      <x v="1"/>
      <x v="1"/>
      <x v="2"/>
    </i>
    <i>
      <x v="3"/>
      <x v="4"/>
      <x/>
      <x v="1"/>
      <x v="1"/>
      <x v="3"/>
    </i>
    <i>
      <x v="4"/>
      <x v="5"/>
      <x/>
      <x v="1"/>
      <x v="1"/>
      <x v="4"/>
    </i>
  </rowItems>
  <colFields count="1">
    <field x="10"/>
  </colFields>
  <colItems count="1">
    <i>
      <x v="1"/>
    </i>
  </colItems>
  <dataFields count="1">
    <dataField name="Max of Price" fld="12" subtotal="max" baseField="0" baseItem="0" numFmtId="4"/>
  </dataFields>
  <formats count="65">
    <format dxfId="309">
      <pivotArea field="2" type="button" dataOnly="0" labelOnly="1" outline="0"/>
    </format>
    <format dxfId="308">
      <pivotArea field="3" type="button" dataOnly="0" labelOnly="1" outline="0" axis="axisRow" fieldPosition="0"/>
    </format>
    <format dxfId="307">
      <pivotArea field="4" type="button" dataOnly="0" labelOnly="1" outline="0" axis="axisRow" fieldPosition="1"/>
    </format>
    <format dxfId="306">
      <pivotArea field="5" type="button" dataOnly="0" labelOnly="1" outline="0"/>
    </format>
    <format dxfId="305">
      <pivotArea field="1" type="button" dataOnly="0" labelOnly="1" outline="0" axis="axisRow" fieldPosition="5"/>
    </format>
    <format dxfId="304">
      <pivotArea field="2" type="button" dataOnly="0" labelOnly="1" outline="0"/>
    </format>
    <format dxfId="303">
      <pivotArea field="5" type="button" dataOnly="0" labelOnly="1" outline="0"/>
    </format>
    <format dxfId="302">
      <pivotArea field="8" type="button" dataOnly="0" labelOnly="1" outline="0"/>
    </format>
    <format dxfId="301">
      <pivotArea field="8" type="button" dataOnly="0" labelOnly="1" outline="0"/>
    </format>
    <format dxfId="300">
      <pivotArea field="8" type="button" dataOnly="0" labelOnly="1" outline="0"/>
    </format>
    <format dxfId="299">
      <pivotArea type="topRight" dataOnly="0" labelOnly="1" outline="0" fieldPosition="0"/>
    </format>
    <format dxfId="298">
      <pivotArea type="all" dataOnly="0" outline="0" fieldPosition="0"/>
    </format>
    <format dxfId="297">
      <pivotArea field="2" type="button" dataOnly="0" labelOnly="1" outline="0"/>
    </format>
    <format dxfId="296">
      <pivotArea field="3" type="button" dataOnly="0" labelOnly="1" outline="0" axis="axisRow" fieldPosition="0"/>
    </format>
    <format dxfId="295">
      <pivotArea field="4" type="button" dataOnly="0" labelOnly="1" outline="0" axis="axisRow" fieldPosition="1"/>
    </format>
    <format dxfId="294">
      <pivotArea field="5" type="button" dataOnly="0" labelOnly="1" outline="0"/>
    </format>
    <format dxfId="293">
      <pivotArea field="1" type="button" dataOnly="0" labelOnly="1" outline="0" axis="axisRow" fieldPosition="5"/>
    </format>
    <format dxfId="292">
      <pivotArea type="origin" dataOnly="0" labelOnly="1" outline="0" fieldPosition="0"/>
    </format>
    <format dxfId="291">
      <pivotArea field="2" type="button" dataOnly="0" labelOnly="1" outline="0"/>
    </format>
    <format dxfId="290">
      <pivotArea field="7" type="button" dataOnly="0" labelOnly="1" outline="0" axis="axisRow" fieldPosition="2"/>
    </format>
    <format dxfId="289">
      <pivotArea field="6" type="button" dataOnly="0" labelOnly="1" outline="0" axis="axisRow" fieldPosition="4"/>
    </format>
    <format dxfId="288">
      <pivotArea field="8" type="button" dataOnly="0" labelOnly="1" outline="0"/>
    </format>
    <format dxfId="287">
      <pivotArea dataOnly="0" labelOnly="1" outline="0" fieldPosition="0">
        <references count="1">
          <reference field="3" count="0"/>
        </references>
      </pivotArea>
    </format>
    <format dxfId="286">
      <pivotArea field="3" type="button" dataOnly="0" labelOnly="1" outline="0" axis="axisRow" fieldPosition="0"/>
    </format>
    <format dxfId="285">
      <pivotArea field="4" type="button" dataOnly="0" labelOnly="1" outline="0" axis="axisRow" fieldPosition="1"/>
    </format>
    <format dxfId="284">
      <pivotArea field="7" type="button" dataOnly="0" labelOnly="1" outline="0" axis="axisRow" fieldPosition="2"/>
    </format>
    <format dxfId="283">
      <pivotArea field="9" type="button" dataOnly="0" labelOnly="1" outline="0" axis="axisRow" fieldPosition="3"/>
    </format>
    <format dxfId="282">
      <pivotArea field="6" type="button" dataOnly="0" labelOnly="1" outline="0" axis="axisRow" fieldPosition="4"/>
    </format>
    <format dxfId="281">
      <pivotArea field="1" type="button" dataOnly="0" labelOnly="1" outline="0" axis="axisRow" fieldPosition="5"/>
    </format>
    <format dxfId="280">
      <pivotArea field="3" type="button" dataOnly="0" labelOnly="1" outline="0" axis="axisRow" fieldPosition="0"/>
    </format>
    <format dxfId="279">
      <pivotArea field="4" type="button" dataOnly="0" labelOnly="1" outline="0" axis="axisRow" fieldPosition="1"/>
    </format>
    <format dxfId="278">
      <pivotArea field="7" type="button" dataOnly="0" labelOnly="1" outline="0" axis="axisRow" fieldPosition="2"/>
    </format>
    <format dxfId="277">
      <pivotArea field="9" type="button" dataOnly="0" labelOnly="1" outline="0" axis="axisRow" fieldPosition="3"/>
    </format>
    <format dxfId="276">
      <pivotArea field="6" type="button" dataOnly="0" labelOnly="1" outline="0" axis="axisRow" fieldPosition="4"/>
    </format>
    <format dxfId="275">
      <pivotArea field="1" type="button" dataOnly="0" labelOnly="1" outline="0" axis="axisRow" fieldPosition="5"/>
    </format>
    <format dxfId="274">
      <pivotArea type="topRight" dataOnly="0" labelOnly="1" outline="0" fieldPosition="0"/>
    </format>
    <format dxfId="273">
      <pivotArea type="origin" dataOnly="0" labelOnly="1" outline="0" fieldPosition="0"/>
    </format>
    <format dxfId="272">
      <pivotArea field="10" type="button" dataOnly="0" labelOnly="1" outline="0" axis="axisCol" fieldPosition="0"/>
    </format>
    <format dxfId="271">
      <pivotArea field="11" type="button" dataOnly="0" labelOnly="1" outline="0"/>
    </format>
    <format dxfId="270">
      <pivotArea dataOnly="0" labelOnly="1" outline="0" fieldPosition="0">
        <references count="1">
          <reference field="10" count="0"/>
        </references>
      </pivotArea>
    </format>
    <format dxfId="269">
      <pivotArea type="origin" dataOnly="0" labelOnly="1" outline="0" fieldPosition="0"/>
    </format>
    <format dxfId="268">
      <pivotArea field="10" type="button" dataOnly="0" labelOnly="1" outline="0" axis="axisCol" fieldPosition="0"/>
    </format>
    <format dxfId="267">
      <pivotArea field="11" type="button" dataOnly="0" labelOnly="1" outline="0"/>
    </format>
    <format dxfId="266">
      <pivotArea dataOnly="0" labelOnly="1" outline="0" fieldPosition="0">
        <references count="1">
          <reference field="10" count="0"/>
        </references>
      </pivotArea>
    </format>
    <format dxfId="265">
      <pivotArea field="3" type="button" dataOnly="0" labelOnly="1" outline="0" axis="axisRow" fieldPosition="0"/>
    </format>
    <format dxfId="264">
      <pivotArea field="4" type="button" dataOnly="0" labelOnly="1" outline="0" axis="axisRow" fieldPosition="1"/>
    </format>
    <format dxfId="263">
      <pivotArea field="7" type="button" dataOnly="0" labelOnly="1" outline="0" axis="axisRow" fieldPosition="2"/>
    </format>
    <format dxfId="262">
      <pivotArea field="9" type="button" dataOnly="0" labelOnly="1" outline="0" axis="axisRow" fieldPosition="3"/>
    </format>
    <format dxfId="261">
      <pivotArea field="6" type="button" dataOnly="0" labelOnly="1" outline="0" axis="axisRow" fieldPosition="4"/>
    </format>
    <format dxfId="260">
      <pivotArea field="1" type="button" dataOnly="0" labelOnly="1" outline="0" axis="axisRow" fieldPosition="5"/>
    </format>
    <format dxfId="259">
      <pivotArea dataOnly="0" labelOnly="1" outline="0" fieldPosition="0">
        <references count="1">
          <reference field="3" count="0"/>
        </references>
      </pivotArea>
    </format>
    <format dxfId="258">
      <pivotArea outline="0" fieldPosition="0"/>
    </format>
    <format dxfId="257">
      <pivotArea field="10" type="button" dataOnly="0" labelOnly="1" outline="0" axis="axisCol" fieldPosition="0"/>
    </format>
    <format dxfId="256">
      <pivotArea field="11" type="button" dataOnly="0" labelOnly="1" outline="0"/>
    </format>
    <format dxfId="255">
      <pivotArea dataOnly="0" labelOnly="1" outline="0" fieldPosition="0">
        <references count="1">
          <reference field="10" count="0"/>
        </references>
      </pivotArea>
    </format>
    <format dxfId="254">
      <pivotArea field="10" type="button" dataOnly="0" labelOnly="1" outline="0" axis="axisCol" fieldPosition="0"/>
    </format>
    <format dxfId="253">
      <pivotArea outline="0" fieldPosition="0"/>
    </format>
    <format dxfId="252">
      <pivotArea dataOnly="0" labelOnly="1" outline="0" fieldPosition="0">
        <references count="1">
          <reference field="3" count="0"/>
        </references>
      </pivotArea>
    </format>
    <format dxfId="251">
      <pivotArea dataOnly="0" labelOnly="1" outline="0" fieldPosition="0">
        <references count="2">
          <reference field="3" count="0" selected="0"/>
          <reference field="4" count="0"/>
        </references>
      </pivotArea>
    </format>
    <format dxfId="250">
      <pivotArea dataOnly="0" labelOnly="1" outline="0" fieldPosition="0">
        <references count="3">
          <reference field="3" count="0" selected="0"/>
          <reference field="4" count="0" selected="0"/>
          <reference field="7" count="0"/>
        </references>
      </pivotArea>
    </format>
    <format dxfId="249">
      <pivotArea dataOnly="0" labelOnly="1" outline="0" fieldPosition="0">
        <references count="4">
          <reference field="3" count="0" selected="0"/>
          <reference field="4" count="0" selected="0"/>
          <reference field="7" count="0" selected="0"/>
          <reference field="9" count="0"/>
        </references>
      </pivotArea>
    </format>
    <format dxfId="248">
      <pivotArea dataOnly="0" labelOnly="1" outline="0" fieldPosition="0">
        <references count="5">
          <reference field="3" count="0" selected="0"/>
          <reference field="4" count="0" selected="0"/>
          <reference field="6" count="0"/>
          <reference field="7" count="0" selected="0"/>
          <reference field="9" count="0" selected="0"/>
        </references>
      </pivotArea>
    </format>
    <format dxfId="247">
      <pivotArea dataOnly="0" labelOnly="1" outline="0" fieldPosition="0">
        <references count="6">
          <reference field="1" count="0"/>
          <reference field="3" count="0" selected="0"/>
          <reference field="4" count="0" selected="0"/>
          <reference field="6" count="0" selected="0"/>
          <reference field="7" count="0" selected="0"/>
          <reference field="9" count="0" selected="0"/>
        </references>
      </pivotArea>
    </format>
    <format dxfId="246">
      <pivotArea type="all" dataOnly="0" outline="0" fieldPosition="0"/>
    </format>
    <format dxfId="245">
      <pivotArea type="all" dataOnly="0" outline="0" fieldPosition="0"/>
    </format>
  </formats>
  <conditionalFormats count="1">
    <conditionalFormat priority="1">
      <pivotAreas count="1">
        <pivotArea type="data" outline="0" collapsedLevelsAreSubtotals="1" fieldPosition="0">
          <references count="1">
            <reference field="4294967294" count="1" selected="0">
              <x v="0"/>
            </reference>
          </references>
        </pivotArea>
      </pivotAreas>
    </conditionalFormat>
  </conditionalFormats>
  <pivotTableStyleInfo showRowHeaders="1" showColHeaders="1" showRowStripes="0" showColStripes="0" showLastColumn="1"/>
</pivotTableDefinition>
</file>

<file path=xl/pivotTables/pivotTable8.xml><?xml version="1.0" encoding="utf-8"?>
<pivotTableDefinition xmlns="http://schemas.openxmlformats.org/spreadsheetml/2006/main" name="ProductCompositionPivot" cacheId="1" dataOnRows="1" applyNumberFormats="0" applyBorderFormats="0" applyFontFormats="0" applyPatternFormats="0" applyAlignmentFormats="0" applyWidthHeightFormats="1" dataCaption="Data" updatedVersion="5" minRefreshableVersion="3" asteriskTotals="1" showDrill="0" showMemberPropertyTips="0" rowGrandTotals="0" colGrandTotals="0" itemPrintTitles="1" createdVersion="3" indent="0" compact="0" compactData="0" gridDropZones="1">
  <location ref="B9:F91" firstHeaderRow="2" firstDataRow="2" firstDataCol="4"/>
  <pivotFields count="8">
    <pivotField compact="0" outline="0" subtotalTop="0" showAll="0" includeNewItemsInFilter="1"/>
    <pivotField compact="0" outline="0" subtotalTop="0" showAll="0" includeNewItemsInFilter="1"/>
    <pivotField axis="axisRow" compact="0" outline="0" subtotalTop="0" showAll="0" includeNewItemsInFilter="1" rankBy="0" defaultSubtotal="0">
      <items count="7">
        <item x="6"/>
        <item x="4"/>
        <item x="1"/>
        <item x="2"/>
        <item x="5"/>
        <item x="0"/>
        <item x="3"/>
      </items>
    </pivotField>
    <pivotField axis="axisRow" compact="0" outline="0" subtotalTop="0" showAll="0" includeNewItemsInFilter="1" sortType="ascending" rankBy="0" defaultSubtotal="0">
      <items count="21">
        <item x="0"/>
        <item m="1" x="20"/>
        <item x="1"/>
        <item x="2"/>
        <item x="17"/>
        <item x="3"/>
        <item x="4"/>
        <item x="5"/>
        <item x="6"/>
        <item x="7"/>
        <item x="8"/>
        <item x="9"/>
        <item x="10"/>
        <item x="11"/>
        <item x="12"/>
        <item x="13"/>
        <item x="14"/>
        <item x="15"/>
        <item m="1" x="19"/>
        <item x="16"/>
        <item x="18"/>
      </items>
    </pivotField>
    <pivotField axis="axisRow" compact="0" outline="0" subtotalTop="0" showAll="0" includeNewItemsInFilter="1" sortType="ascending" rankBy="0" defaultSubtotal="0">
      <items count="38">
        <item m="1" x="19"/>
        <item x="0"/>
        <item m="1" x="29"/>
        <item m="1" x="31"/>
        <item x="1"/>
        <item m="1" x="25"/>
        <item x="2"/>
        <item m="1" x="21"/>
        <item m="1" x="33"/>
        <item x="17"/>
        <item m="1" x="35"/>
        <item x="3"/>
        <item m="1" x="22"/>
        <item x="4"/>
        <item x="5"/>
        <item m="1" x="32"/>
        <item m="1" x="37"/>
        <item m="1" x="26"/>
        <item x="6"/>
        <item m="1" x="34"/>
        <item x="7"/>
        <item m="1" x="28"/>
        <item x="8"/>
        <item m="1" x="27"/>
        <item x="9"/>
        <item m="1" x="36"/>
        <item x="10"/>
        <item m="1" x="24"/>
        <item x="11"/>
        <item m="1" x="30"/>
        <item x="12"/>
        <item x="13"/>
        <item x="14"/>
        <item x="15"/>
        <item m="1" x="23"/>
        <item x="16"/>
        <item m="1" x="20"/>
        <item h="1" x="18"/>
      </items>
    </pivotField>
    <pivotField compact="0" outline="0" subtotalTop="0" showAll="0" includeNewItemsInFilter="1" defaultSubtotal="0">
      <items count="12">
        <item x="9"/>
        <item x="3"/>
        <item x="8"/>
        <item x="0"/>
        <item x="2"/>
        <item x="4"/>
        <item x="6"/>
        <item x="5"/>
        <item x="7"/>
        <item x="1"/>
        <item m="1" x="11"/>
        <item m="1" x="10"/>
      </items>
    </pivotField>
    <pivotField axis="axisRow" compact="0" outline="0" subtotalTop="0" showAll="0" includeNewItemsInFilter="1" sortType="ascending" rankBy="0" defaultSubtotal="0">
      <items count="35">
        <item x="12"/>
        <item x="13"/>
        <item x="14"/>
        <item x="17"/>
        <item x="18"/>
        <item x="19"/>
        <item x="3"/>
        <item x="20"/>
        <item x="7"/>
        <item m="1" x="30"/>
        <item x="0"/>
        <item x="15"/>
        <item x="21"/>
        <item x="4"/>
        <item x="11"/>
        <item x="23"/>
        <item x="16"/>
        <item m="1" x="32"/>
        <item x="5"/>
        <item m="1" x="27"/>
        <item m="1" x="26"/>
        <item m="1" x="28"/>
        <item x="6"/>
        <item m="1" x="29"/>
        <item x="8"/>
        <item x="9"/>
        <item m="1" x="34"/>
        <item x="10"/>
        <item m="1" x="33"/>
        <item x="1"/>
        <item x="22"/>
        <item m="1" x="31"/>
        <item x="2"/>
        <item x="24"/>
        <item x="25"/>
      </items>
    </pivotField>
    <pivotField dataField="1" compact="0" outline="0" subtotalTop="0" showAll="0" includeNewItemsInFilter="1"/>
  </pivotFields>
  <rowFields count="4">
    <field x="3"/>
    <field x="4"/>
    <field x="2"/>
    <field x="6"/>
  </rowFields>
  <rowItems count="81">
    <i>
      <x/>
      <x v="1"/>
      <x v="5"/>
      <x v="10"/>
    </i>
    <i r="3">
      <x v="29"/>
    </i>
    <i>
      <x v="2"/>
      <x v="4"/>
      <x v="5"/>
      <x v="32"/>
    </i>
    <i>
      <x v="3"/>
      <x v="6"/>
      <x v="2"/>
      <x v="6"/>
    </i>
    <i>
      <x v="4"/>
      <x v="9"/>
      <x v="2"/>
      <x v="3"/>
    </i>
    <i r="3">
      <x v="4"/>
    </i>
    <i r="3">
      <x v="5"/>
    </i>
    <i r="3">
      <x v="7"/>
    </i>
    <i r="3">
      <x v="12"/>
    </i>
    <i>
      <x v="5"/>
      <x v="11"/>
      <x v="5"/>
      <x v="32"/>
    </i>
    <i>
      <x v="6"/>
      <x v="13"/>
      <x v="3"/>
      <x v="13"/>
    </i>
    <i r="3">
      <x v="18"/>
    </i>
    <i r="3">
      <x v="22"/>
    </i>
    <i r="3">
      <x v="33"/>
    </i>
    <i>
      <x v="7"/>
      <x v="14"/>
      <x v="6"/>
      <x v="8"/>
    </i>
    <i>
      <x v="8"/>
      <x v="18"/>
      <x v="3"/>
      <x v="24"/>
    </i>
    <i r="3">
      <x v="25"/>
    </i>
    <i r="3">
      <x v="27"/>
    </i>
    <i>
      <x v="9"/>
      <x v="20"/>
      <x v="5"/>
      <x v="32"/>
    </i>
    <i>
      <x v="10"/>
      <x v="22"/>
      <x v="3"/>
      <x v="14"/>
    </i>
    <i r="3">
      <x v="33"/>
    </i>
    <i>
      <x v="11"/>
      <x v="24"/>
      <x v="1"/>
      <x/>
    </i>
    <i r="3">
      <x v="1"/>
    </i>
    <i r="3">
      <x v="2"/>
    </i>
    <i r="3">
      <x v="11"/>
    </i>
    <i r="3">
      <x v="16"/>
    </i>
    <i>
      <x v="12"/>
      <x v="26"/>
      <x v="1"/>
      <x/>
    </i>
    <i r="3">
      <x v="1"/>
    </i>
    <i r="3">
      <x v="2"/>
    </i>
    <i r="3">
      <x v="3"/>
    </i>
    <i r="3">
      <x v="4"/>
    </i>
    <i r="3">
      <x v="5"/>
    </i>
    <i r="3">
      <x v="7"/>
    </i>
    <i r="3">
      <x v="10"/>
    </i>
    <i r="3">
      <x v="11"/>
    </i>
    <i r="3">
      <x v="12"/>
    </i>
    <i r="3">
      <x v="16"/>
    </i>
    <i r="3">
      <x v="29"/>
    </i>
    <i>
      <x v="13"/>
      <x v="28"/>
      <x v="1"/>
      <x/>
    </i>
    <i r="3">
      <x v="1"/>
    </i>
    <i r="3">
      <x v="2"/>
    </i>
    <i r="3">
      <x v="3"/>
    </i>
    <i r="3">
      <x v="4"/>
    </i>
    <i r="3">
      <x v="5"/>
    </i>
    <i r="3">
      <x v="7"/>
    </i>
    <i r="3">
      <x v="10"/>
    </i>
    <i r="3">
      <x v="11"/>
    </i>
    <i r="3">
      <x v="12"/>
    </i>
    <i r="3">
      <x v="16"/>
    </i>
    <i r="3">
      <x v="29"/>
    </i>
    <i r="3">
      <x v="30"/>
    </i>
    <i>
      <x v="14"/>
      <x v="30"/>
      <x v="1"/>
      <x/>
    </i>
    <i r="3">
      <x v="1"/>
    </i>
    <i r="3">
      <x v="2"/>
    </i>
    <i r="3">
      <x v="3"/>
    </i>
    <i r="3">
      <x v="4"/>
    </i>
    <i r="3">
      <x v="5"/>
    </i>
    <i r="3">
      <x v="7"/>
    </i>
    <i r="3">
      <x v="10"/>
    </i>
    <i r="3">
      <x v="11"/>
    </i>
    <i r="3">
      <x v="12"/>
    </i>
    <i r="3">
      <x v="13"/>
    </i>
    <i r="3">
      <x v="16"/>
    </i>
    <i r="3">
      <x v="18"/>
    </i>
    <i r="3">
      <x v="22"/>
    </i>
    <i r="3">
      <x v="24"/>
    </i>
    <i r="3">
      <x v="25"/>
    </i>
    <i r="3">
      <x v="27"/>
    </i>
    <i r="3">
      <x v="29"/>
    </i>
    <i r="3">
      <x v="30"/>
    </i>
    <i r="3">
      <x v="33"/>
    </i>
    <i r="2">
      <x v="6"/>
      <x v="8"/>
    </i>
    <i>
      <x v="15"/>
      <x v="31"/>
      <x v="4"/>
      <x v="15"/>
    </i>
    <i r="3">
      <x v="27"/>
    </i>
    <i r="3">
      <x v="33"/>
    </i>
    <i>
      <x v="16"/>
      <x v="32"/>
      <x v="4"/>
      <x v="14"/>
    </i>
    <i r="3">
      <x v="33"/>
    </i>
    <i>
      <x v="17"/>
      <x v="33"/>
      <x v="4"/>
      <x v="13"/>
    </i>
    <i r="3">
      <x v="27"/>
    </i>
    <i r="3">
      <x v="33"/>
    </i>
    <i>
      <x v="19"/>
      <x v="35"/>
      <x v="5"/>
      <x v="30"/>
    </i>
  </rowItems>
  <colItems count="1">
    <i/>
  </colItems>
  <dataFields count="1">
    <dataField name="Max of Ind" fld="7" subtotal="max" baseField="0" baseItem="0" numFmtId="4"/>
  </dataFields>
  <formats count="65">
    <format dxfId="220">
      <pivotArea type="all" dataOnly="0" outline="0" fieldPosition="0"/>
    </format>
    <format dxfId="219">
      <pivotArea type="all" dataOnly="0" outline="0" fieldPosition="0"/>
    </format>
    <format dxfId="218">
      <pivotArea field="2" type="button" dataOnly="0" labelOnly="1" outline="0" axis="axisRow" fieldPosition="2"/>
    </format>
    <format dxfId="217">
      <pivotArea field="2" type="button" dataOnly="0" labelOnly="1" outline="0" axis="axisRow" fieldPosition="2"/>
    </format>
    <format dxfId="216">
      <pivotArea type="topRight" dataOnly="0" labelOnly="1" outline="0" fieldPosition="0"/>
    </format>
    <format dxfId="215">
      <pivotArea type="all" dataOnly="0" outline="0" fieldPosition="0"/>
    </format>
    <format dxfId="214">
      <pivotArea field="2" type="button" dataOnly="0" labelOnly="1" outline="0" axis="axisRow" fieldPosition="2"/>
    </format>
    <format dxfId="213">
      <pivotArea type="origin" dataOnly="0" labelOnly="1" outline="0" fieldPosition="0"/>
    </format>
    <format dxfId="212">
      <pivotArea field="2" type="button" dataOnly="0" labelOnly="1" outline="0" axis="axisRow" fieldPosition="2"/>
    </format>
    <format dxfId="211">
      <pivotArea field="3" type="button" dataOnly="0" labelOnly="1" outline="0" axis="axisRow" fieldPosition="0"/>
    </format>
    <format dxfId="210">
      <pivotArea field="5" type="button" dataOnly="0" labelOnly="1" outline="0"/>
    </format>
    <format dxfId="209">
      <pivotArea dataOnly="0" labelOnly="1" outline="0" fieldPosition="0">
        <references count="1">
          <reference field="3" count="0"/>
        </references>
      </pivotArea>
    </format>
    <format dxfId="208">
      <pivotArea type="origin" dataOnly="0" labelOnly="1" outline="0" fieldPosition="0"/>
    </format>
    <format dxfId="207">
      <pivotArea field="3" type="button" dataOnly="0" labelOnly="1" outline="0" axis="axisRow" fieldPosition="0"/>
    </format>
    <format dxfId="206">
      <pivotArea field="4" type="button" dataOnly="0" labelOnly="1" outline="0" axis="axisRow" fieldPosition="1"/>
    </format>
    <format dxfId="205">
      <pivotArea field="5" type="button" dataOnly="0" labelOnly="1" outline="0"/>
    </format>
    <format dxfId="204">
      <pivotArea field="5" type="button" dataOnly="0" labelOnly="1" outline="0"/>
    </format>
    <format dxfId="203">
      <pivotArea outline="0" fieldPosition="0"/>
    </format>
    <format dxfId="202">
      <pivotArea dataOnly="0" labelOnly="1" outline="0" fieldPosition="0">
        <references count="1">
          <reference field="3" count="0"/>
        </references>
      </pivotArea>
    </format>
    <format dxfId="201">
      <pivotArea dataOnly="0" labelOnly="1" outline="0" fieldPosition="0">
        <references count="2">
          <reference field="3" count="0" selected="0"/>
          <reference field="4" count="0"/>
        </references>
      </pivotArea>
    </format>
    <format dxfId="200">
      <pivotArea outline="0" fieldPosition="0"/>
    </format>
    <format dxfId="199">
      <pivotArea outline="0" fieldPosition="0"/>
    </format>
    <format dxfId="198">
      <pivotArea type="origin" dataOnly="0" labelOnly="1" outline="0" fieldPosition="0"/>
    </format>
    <format dxfId="197">
      <pivotArea field="3" type="button" dataOnly="0" labelOnly="1" outline="0" axis="axisRow" fieldPosition="0"/>
    </format>
    <format dxfId="196">
      <pivotArea field="4" type="button" dataOnly="0" labelOnly="1" outline="0" axis="axisRow" fieldPosition="1"/>
    </format>
    <format dxfId="195">
      <pivotArea field="6" type="button" dataOnly="0" labelOnly="1" outline="0" axis="axisRow" fieldPosition="3"/>
    </format>
    <format dxfId="194">
      <pivotArea type="topRight" dataOnly="0" labelOnly="1" outline="0" fieldPosition="0"/>
    </format>
    <format dxfId="193">
      <pivotArea dataOnly="0" labelOnly="1" outline="0" fieldPosition="0">
        <references count="1">
          <reference field="6" count="0"/>
        </references>
      </pivotArea>
    </format>
    <format dxfId="192">
      <pivotArea dataOnly="0" labelOnly="1" outline="0" fieldPosition="0">
        <references count="1">
          <reference field="6" count="0"/>
        </references>
      </pivotArea>
    </format>
    <format dxfId="191">
      <pivotArea type="origin" dataOnly="0" labelOnly="1" outline="0" offset="A1" fieldPosition="0"/>
    </format>
    <format dxfId="190">
      <pivotArea outline="0" fieldPosition="0">
        <references count="1">
          <reference field="3" count="3" selected="0">
            <x v="6"/>
            <x v="8"/>
            <x v="10"/>
          </reference>
        </references>
      </pivotArea>
    </format>
    <format dxfId="189">
      <pivotArea dataOnly="0" labelOnly="1" outline="0" fieldPosition="0">
        <references count="1">
          <reference field="3" count="3">
            <x v="6"/>
            <x v="8"/>
            <x v="10"/>
          </reference>
        </references>
      </pivotArea>
    </format>
    <format dxfId="188">
      <pivotArea outline="0" fieldPosition="0"/>
    </format>
    <format dxfId="187">
      <pivotArea type="topRight" dataOnly="0" labelOnly="1" outline="0" fieldPosition="0"/>
    </format>
    <format dxfId="186">
      <pivotArea dataOnly="0" labelOnly="1" outline="0" fieldPosition="0">
        <references count="3">
          <reference field="3" count="1" selected="0">
            <x v="6"/>
          </reference>
          <reference field="4" count="1" selected="0">
            <x v="12"/>
          </reference>
          <reference field="6" count="1">
            <x v="19"/>
          </reference>
        </references>
      </pivotArea>
    </format>
    <format dxfId="185">
      <pivotArea dataOnly="0" labelOnly="1" outline="0" fieldPosition="0">
        <references count="3">
          <reference field="3" count="1" selected="0">
            <x v="8"/>
          </reference>
          <reference field="4" count="1" selected="0">
            <x v="17"/>
          </reference>
          <reference field="6" count="2">
            <x v="27"/>
            <x v="28"/>
          </reference>
        </references>
      </pivotArea>
    </format>
    <format dxfId="184">
      <pivotArea dataOnly="0" labelOnly="1" outline="0" fieldPosition="0">
        <references count="2">
          <reference field="3" count="1" selected="0">
            <x v="6"/>
          </reference>
          <reference field="4" count="1">
            <x v="12"/>
          </reference>
        </references>
      </pivotArea>
    </format>
    <format dxfId="183">
      <pivotArea dataOnly="0" labelOnly="1" outline="0" fieldPosition="0">
        <references count="2">
          <reference field="3" count="1" selected="0">
            <x v="8"/>
          </reference>
          <reference field="4" count="1">
            <x v="17"/>
          </reference>
        </references>
      </pivotArea>
    </format>
    <format dxfId="182">
      <pivotArea dataOnly="0" labelOnly="1" outline="0" fieldPosition="0">
        <references count="2">
          <reference field="3" count="1" selected="0">
            <x v="10"/>
          </reference>
          <reference field="4" count="1">
            <x v="21"/>
          </reference>
        </references>
      </pivotArea>
    </format>
    <format dxfId="181">
      <pivotArea dataOnly="0" labelOnly="1" outline="0" fieldPosition="0">
        <references count="3">
          <reference field="3" count="1" selected="0">
            <x v="6"/>
          </reference>
          <reference field="4" count="1" selected="0">
            <x v="12"/>
          </reference>
          <reference field="6" count="1">
            <x v="19"/>
          </reference>
        </references>
      </pivotArea>
    </format>
    <format dxfId="180">
      <pivotArea dataOnly="0" labelOnly="1" outline="0" fieldPosition="0">
        <references count="3">
          <reference field="3" count="1" selected="0">
            <x v="8"/>
          </reference>
          <reference field="4" count="1" selected="0">
            <x v="17"/>
          </reference>
          <reference field="6" count="2">
            <x v="27"/>
            <x v="28"/>
          </reference>
        </references>
      </pivotArea>
    </format>
    <format dxfId="179">
      <pivotArea field="6" type="button" dataOnly="0" labelOnly="1" outline="0" axis="axisRow" fieldPosition="3"/>
    </format>
    <format dxfId="178">
      <pivotArea dataOnly="0" labelOnly="1" outline="0" fieldPosition="0">
        <references count="4">
          <reference field="2" count="1" selected="0">
            <x v="3"/>
          </reference>
          <reference field="3" count="1" selected="0">
            <x v="6"/>
          </reference>
          <reference field="4" count="1" selected="0">
            <x v="12"/>
          </reference>
          <reference field="6" count="1">
            <x v="19"/>
          </reference>
        </references>
      </pivotArea>
    </format>
    <format dxfId="177">
      <pivotArea dataOnly="0" labelOnly="1" outline="0" fieldPosition="0">
        <references count="4">
          <reference field="2" count="1" selected="0">
            <x v="3"/>
          </reference>
          <reference field="3" count="1" selected="0">
            <x v="8"/>
          </reference>
          <reference field="4" count="1" selected="0">
            <x v="17"/>
          </reference>
          <reference field="6" count="2">
            <x v="27"/>
            <x v="28"/>
          </reference>
        </references>
      </pivotArea>
    </format>
    <format dxfId="176">
      <pivotArea outline="0" fieldPosition="0"/>
    </format>
    <format dxfId="175">
      <pivotArea type="topRight" dataOnly="0" labelOnly="1" outline="0" fieldPosition="0"/>
    </format>
    <format dxfId="174">
      <pivotArea outline="0" fieldPosition="0">
        <references count="1">
          <reference field="3" count="2" selected="0">
            <x v="16"/>
            <x v="17"/>
          </reference>
        </references>
      </pivotArea>
    </format>
    <format dxfId="173">
      <pivotArea field="6" type="button" dataOnly="0" labelOnly="1" outline="0" axis="axisRow" fieldPosition="3"/>
    </format>
    <format dxfId="172">
      <pivotArea dataOnly="0" labelOnly="1" outline="0" fieldPosition="0">
        <references count="4">
          <reference field="2" count="1" selected="0">
            <x v="3"/>
          </reference>
          <reference field="3" count="1" selected="0">
            <x v="6"/>
          </reference>
          <reference field="4" count="1" selected="0">
            <x v="12"/>
          </reference>
          <reference field="6" count="4">
            <x v="18"/>
            <x v="19"/>
            <x v="22"/>
            <x v="26"/>
          </reference>
        </references>
      </pivotArea>
    </format>
    <format dxfId="171">
      <pivotArea dataOnly="0" labelOnly="1" outline="0" fieldPosition="0">
        <references count="4">
          <reference field="2" count="1" selected="0">
            <x v="3"/>
          </reference>
          <reference field="3" count="1" selected="0">
            <x v="8"/>
          </reference>
          <reference field="4" count="1" selected="0">
            <x v="17"/>
          </reference>
          <reference field="6" count="5">
            <x v="24"/>
            <x v="25"/>
            <x v="26"/>
            <x v="27"/>
            <x v="28"/>
          </reference>
        </references>
      </pivotArea>
    </format>
    <format dxfId="170">
      <pivotArea dataOnly="0" labelOnly="1" outline="0" fieldPosition="0">
        <references count="4">
          <reference field="2" count="1" selected="0">
            <x v="3"/>
          </reference>
          <reference field="3" count="1" selected="0">
            <x v="10"/>
          </reference>
          <reference field="4" count="1" selected="0">
            <x v="21"/>
          </reference>
          <reference field="6" count="1">
            <x v="23"/>
          </reference>
        </references>
      </pivotArea>
    </format>
    <format dxfId="169">
      <pivotArea dataOnly="0" labelOnly="1" outline="0" fieldPosition="0">
        <references count="4">
          <reference field="2" count="1" selected="0">
            <x v="4"/>
          </reference>
          <reference field="3" count="1" selected="0">
            <x v="15"/>
          </reference>
          <reference field="4" count="1" selected="0">
            <x v="31"/>
          </reference>
          <reference field="6" count="4">
            <x v="20"/>
            <x v="21"/>
            <x v="26"/>
            <x v="27"/>
          </reference>
        </references>
      </pivotArea>
    </format>
    <format dxfId="168">
      <pivotArea dataOnly="0" labelOnly="1" outline="0" fieldPosition="0">
        <references count="4">
          <reference field="2" count="1" selected="0">
            <x v="4"/>
          </reference>
          <reference field="3" count="1" selected="0">
            <x v="16"/>
          </reference>
          <reference field="4" count="1" selected="0">
            <x v="32"/>
          </reference>
          <reference field="6" count="1">
            <x v="23"/>
          </reference>
        </references>
      </pivotArea>
    </format>
    <format dxfId="167">
      <pivotArea dataOnly="0" labelOnly="1" outline="0" fieldPosition="0">
        <references count="4">
          <reference field="2" count="1" selected="0">
            <x v="4"/>
          </reference>
          <reference field="3" count="1" selected="0">
            <x v="17"/>
          </reference>
          <reference field="4" count="1" selected="0">
            <x v="33"/>
          </reference>
          <reference field="6" count="1">
            <x v="26"/>
          </reference>
        </references>
      </pivotArea>
    </format>
    <format dxfId="166">
      <pivotArea dataOnly="0" labelOnly="1" outline="0" fieldPosition="0">
        <references count="2">
          <reference field="3" count="1" selected="0">
            <x v="16"/>
          </reference>
          <reference field="4" count="1">
            <x v="32"/>
          </reference>
        </references>
      </pivotArea>
    </format>
    <format dxfId="165">
      <pivotArea dataOnly="0" labelOnly="1" outline="0" fieldPosition="0">
        <references count="4">
          <reference field="2" count="1" selected="0">
            <x v="4"/>
          </reference>
          <reference field="3" count="1" selected="0">
            <x v="15"/>
          </reference>
          <reference field="4" count="1" selected="0">
            <x v="31"/>
          </reference>
          <reference field="6" count="4">
            <x v="20"/>
            <x v="21"/>
            <x v="26"/>
            <x v="27"/>
          </reference>
        </references>
      </pivotArea>
    </format>
    <format dxfId="164">
      <pivotArea dataOnly="0" labelOnly="1" outline="0" fieldPosition="0">
        <references count="4">
          <reference field="2" count="1" selected="0">
            <x v="4"/>
          </reference>
          <reference field="3" count="1" selected="0">
            <x v="17"/>
          </reference>
          <reference field="4" count="1" selected="0">
            <x v="33"/>
          </reference>
          <reference field="6" count="5">
            <x v="19"/>
            <x v="21"/>
            <x v="23"/>
            <x v="26"/>
            <x v="27"/>
          </reference>
        </references>
      </pivotArea>
    </format>
    <format dxfId="163">
      <pivotArea dataOnly="0" labelOnly="1" outline="0" fieldPosition="0">
        <references count="2">
          <reference field="3" count="1" selected="0">
            <x v="17"/>
          </reference>
          <reference field="4" count="1">
            <x v="33"/>
          </reference>
        </references>
      </pivotArea>
    </format>
    <format dxfId="162">
      <pivotArea dataOnly="0" labelOnly="1" outline="0" fieldPosition="0">
        <references count="4">
          <reference field="2" count="1" selected="0">
            <x v="3"/>
          </reference>
          <reference field="3" count="1" selected="0">
            <x v="6"/>
          </reference>
          <reference field="4" count="1" selected="0">
            <x v="12"/>
          </reference>
          <reference field="6" count="4">
            <x v="18"/>
            <x v="19"/>
            <x v="22"/>
            <x v="26"/>
          </reference>
        </references>
      </pivotArea>
    </format>
    <format dxfId="161">
      <pivotArea dataOnly="0" labelOnly="1" outline="0" fieldPosition="0">
        <references count="4">
          <reference field="2" count="1" selected="0">
            <x v="3"/>
          </reference>
          <reference field="3" count="1" selected="0">
            <x v="8"/>
          </reference>
          <reference field="4" count="1" selected="0">
            <x v="17"/>
          </reference>
          <reference field="6" count="5">
            <x v="24"/>
            <x v="25"/>
            <x v="26"/>
            <x v="27"/>
            <x v="28"/>
          </reference>
        </references>
      </pivotArea>
    </format>
    <format dxfId="160">
      <pivotArea dataOnly="0" labelOnly="1" outline="0" fieldPosition="0">
        <references count="4">
          <reference field="2" count="1" selected="0">
            <x v="3"/>
          </reference>
          <reference field="3" count="1" selected="0">
            <x v="10"/>
          </reference>
          <reference field="4" count="1" selected="0">
            <x v="21"/>
          </reference>
          <reference field="6" count="1">
            <x v="23"/>
          </reference>
        </references>
      </pivotArea>
    </format>
    <format dxfId="159">
      <pivotArea dataOnly="0" labelOnly="1" outline="0" fieldPosition="0">
        <references count="4">
          <reference field="2" count="1" selected="0">
            <x v="4"/>
          </reference>
          <reference field="3" count="1" selected="0">
            <x v="15"/>
          </reference>
          <reference field="4" count="1" selected="0">
            <x v="31"/>
          </reference>
          <reference field="6" count="3">
            <x v="20"/>
            <x v="21"/>
            <x v="27"/>
          </reference>
        </references>
      </pivotArea>
    </format>
    <format dxfId="158">
      <pivotArea dataOnly="0" labelOnly="1" outline="0" fieldPosition="0">
        <references count="4">
          <reference field="2" count="1" selected="0">
            <x v="4"/>
          </reference>
          <reference field="3" count="1" selected="0">
            <x v="16"/>
          </reference>
          <reference field="4" count="1" selected="0">
            <x v="32"/>
          </reference>
          <reference field="6" count="1">
            <x v="23"/>
          </reference>
        </references>
      </pivotArea>
    </format>
    <format dxfId="157">
      <pivotArea dataOnly="0" labelOnly="1" outline="0" fieldPosition="0">
        <references count="4">
          <reference field="2" count="1" selected="0">
            <x v="4"/>
          </reference>
          <reference field="3" count="1" selected="0">
            <x v="17"/>
          </reference>
          <reference field="4" count="1" selected="0">
            <x v="33"/>
          </reference>
          <reference field="6" count="4">
            <x v="21"/>
            <x v="23"/>
            <x v="26"/>
            <x v="27"/>
          </reference>
        </references>
      </pivotArea>
    </format>
    <format dxfId="156">
      <pivotArea dataOnly="0" labelOnly="1" outline="0" fieldPosition="0">
        <references count="1">
          <reference field="6" count="0"/>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roductCompositionMatrixPivot" cacheId="1" dataOnRows="1" applyNumberFormats="0" applyBorderFormats="0" applyFontFormats="0" applyPatternFormats="0" applyAlignmentFormats="0" applyWidthHeightFormats="1" dataCaption="Data" updatedVersion="5" minRefreshableVersion="3" asteriskTotals="1" showMemberPropertyTips="0" rowGrandTotals="0" colGrandTotals="0" itemPrintTitles="1" createdVersion="3" indent="0" compact="0" compactData="0" gridDropZones="1">
  <location ref="B9:AB28" firstHeaderRow="1" firstDataRow="2" firstDataCol="2"/>
  <pivotFields count="8">
    <pivotField compact="0" outline="0" subtotalTop="0" showAll="0" includeNewItemsInFilter="1"/>
    <pivotField compact="0" outline="0" subtotalTop="0" showAll="0" includeNewItemsInFilter="1"/>
    <pivotField compact="0" outline="0" subtotalTop="0" showAll="0" includeNewItemsInFilter="1" rankBy="0" defaultSubtotal="0">
      <items count="7">
        <item x="6"/>
        <item x="4"/>
        <item x="1"/>
        <item x="2"/>
        <item x="5"/>
        <item x="0"/>
        <item x="3"/>
      </items>
    </pivotField>
    <pivotField axis="axisRow" compact="0" outline="0" subtotalTop="0" showAll="0" includeNewItemsInFilter="1" sortType="ascending" rankBy="0" defaultSubtotal="0">
      <items count="21">
        <item x="0"/>
        <item m="1" x="20"/>
        <item x="1"/>
        <item x="2"/>
        <item x="17"/>
        <item x="3"/>
        <item x="4"/>
        <item x="5"/>
        <item x="6"/>
        <item x="7"/>
        <item x="8"/>
        <item x="9"/>
        <item x="10"/>
        <item x="11"/>
        <item x="12"/>
        <item x="13"/>
        <item x="14"/>
        <item x="15"/>
        <item m="1" x="19"/>
        <item x="16"/>
        <item x="18"/>
      </items>
    </pivotField>
    <pivotField axis="axisRow" compact="0" outline="0" subtotalTop="0" showAll="0" includeNewItemsInFilter="1" sortType="ascending" rankBy="0" defaultSubtotal="0">
      <items count="38">
        <item m="1" x="19"/>
        <item x="0"/>
        <item m="1" x="29"/>
        <item m="1" x="31"/>
        <item x="1"/>
        <item m="1" x="25"/>
        <item x="2"/>
        <item m="1" x="21"/>
        <item m="1" x="33"/>
        <item x="17"/>
        <item m="1" x="35"/>
        <item x="3"/>
        <item m="1" x="22"/>
        <item x="4"/>
        <item x="5"/>
        <item m="1" x="32"/>
        <item m="1" x="37"/>
        <item m="1" x="26"/>
        <item x="6"/>
        <item m="1" x="34"/>
        <item x="7"/>
        <item m="1" x="28"/>
        <item x="8"/>
        <item m="1" x="27"/>
        <item x="9"/>
        <item m="1" x="36"/>
        <item x="10"/>
        <item m="1" x="24"/>
        <item x="11"/>
        <item m="1" x="30"/>
        <item x="12"/>
        <item x="13"/>
        <item x="14"/>
        <item x="15"/>
        <item m="1" x="23"/>
        <item x="16"/>
        <item m="1" x="20"/>
        <item h="1" x="18"/>
      </items>
    </pivotField>
    <pivotField compact="0" outline="0" subtotalTop="0" showAll="0" includeNewItemsInFilter="1" defaultSubtotal="0">
      <items count="12">
        <item x="9"/>
        <item x="3"/>
        <item x="8"/>
        <item x="0"/>
        <item x="2"/>
        <item x="4"/>
        <item x="6"/>
        <item x="5"/>
        <item x="7"/>
        <item x="1"/>
        <item m="1" x="11"/>
        <item m="1" x="10"/>
      </items>
    </pivotField>
    <pivotField axis="axisCol" compact="0" outline="0" subtotalTop="0" showAll="0" includeNewItemsInFilter="1" sortType="ascending" rankBy="0" defaultSubtotal="0">
      <items count="35">
        <item x="12"/>
        <item x="13"/>
        <item x="14"/>
        <item x="17"/>
        <item x="18"/>
        <item x="19"/>
        <item x="3"/>
        <item x="20"/>
        <item x="7"/>
        <item m="1" x="30"/>
        <item x="0"/>
        <item x="15"/>
        <item x="21"/>
        <item x="4"/>
        <item x="11"/>
        <item x="23"/>
        <item x="16"/>
        <item m="1" x="32"/>
        <item x="5"/>
        <item m="1" x="27"/>
        <item m="1" x="26"/>
        <item m="1" x="28"/>
        <item x="6"/>
        <item m="1" x="29"/>
        <item x="8"/>
        <item x="9"/>
        <item m="1" x="34"/>
        <item x="10"/>
        <item m="1" x="33"/>
        <item x="1"/>
        <item x="22"/>
        <item m="1" x="31"/>
        <item x="2"/>
        <item x="24"/>
        <item x="25"/>
      </items>
    </pivotField>
    <pivotField dataField="1" compact="0" outline="0" subtotalTop="0" showAll="0" includeNewItemsInFilter="1"/>
  </pivotFields>
  <rowFields count="2">
    <field x="3"/>
    <field x="4"/>
  </rowFields>
  <rowItems count="18">
    <i>
      <x/>
      <x v="1"/>
    </i>
    <i>
      <x v="2"/>
      <x v="4"/>
    </i>
    <i>
      <x v="3"/>
      <x v="6"/>
    </i>
    <i>
      <x v="4"/>
      <x v="9"/>
    </i>
    <i>
      <x v="5"/>
      <x v="11"/>
    </i>
    <i>
      <x v="6"/>
      <x v="13"/>
    </i>
    <i>
      <x v="7"/>
      <x v="14"/>
    </i>
    <i>
      <x v="8"/>
      <x v="18"/>
    </i>
    <i>
      <x v="9"/>
      <x v="20"/>
    </i>
    <i>
      <x v="10"/>
      <x v="22"/>
    </i>
    <i>
      <x v="11"/>
      <x v="24"/>
    </i>
    <i>
      <x v="12"/>
      <x v="26"/>
    </i>
    <i>
      <x v="13"/>
      <x v="28"/>
    </i>
    <i>
      <x v="14"/>
      <x v="30"/>
    </i>
    <i>
      <x v="15"/>
      <x v="31"/>
    </i>
    <i>
      <x v="16"/>
      <x v="32"/>
    </i>
    <i>
      <x v="17"/>
      <x v="33"/>
    </i>
    <i>
      <x v="19"/>
      <x v="35"/>
    </i>
  </rowItems>
  <colFields count="1">
    <field x="6"/>
  </colFields>
  <colItems count="25">
    <i>
      <x/>
    </i>
    <i>
      <x v="1"/>
    </i>
    <i>
      <x v="2"/>
    </i>
    <i>
      <x v="3"/>
    </i>
    <i>
      <x v="4"/>
    </i>
    <i>
      <x v="5"/>
    </i>
    <i>
      <x v="6"/>
    </i>
    <i>
      <x v="7"/>
    </i>
    <i>
      <x v="8"/>
    </i>
    <i>
      <x v="10"/>
    </i>
    <i>
      <x v="11"/>
    </i>
    <i>
      <x v="12"/>
    </i>
    <i>
      <x v="13"/>
    </i>
    <i>
      <x v="14"/>
    </i>
    <i>
      <x v="15"/>
    </i>
    <i>
      <x v="16"/>
    </i>
    <i>
      <x v="18"/>
    </i>
    <i>
      <x v="22"/>
    </i>
    <i>
      <x v="24"/>
    </i>
    <i>
      <x v="25"/>
    </i>
    <i>
      <x v="27"/>
    </i>
    <i>
      <x v="29"/>
    </i>
    <i>
      <x v="30"/>
    </i>
    <i>
      <x v="32"/>
    </i>
    <i>
      <x v="33"/>
    </i>
  </colItems>
  <dataFields count="1">
    <dataField name="Max of Ind" fld="7" subtotal="max" baseField="0" baseItem="0" numFmtId="1"/>
  </dataFields>
  <formats count="44">
    <format dxfId="126">
      <pivotArea type="all" dataOnly="0" outline="0" fieldPosition="0"/>
    </format>
    <format dxfId="125">
      <pivotArea type="all" dataOnly="0" outline="0" fieldPosition="0"/>
    </format>
    <format dxfId="124">
      <pivotArea field="2" type="button" dataOnly="0" labelOnly="1" outline="0"/>
    </format>
    <format dxfId="123">
      <pivotArea field="2" type="button" dataOnly="0" labelOnly="1" outline="0"/>
    </format>
    <format dxfId="122">
      <pivotArea type="topRight" dataOnly="0" labelOnly="1" outline="0" fieldPosition="0"/>
    </format>
    <format dxfId="121">
      <pivotArea type="all" dataOnly="0" outline="0" fieldPosition="0"/>
    </format>
    <format dxfId="120">
      <pivotArea field="2" type="button" dataOnly="0" labelOnly="1" outline="0"/>
    </format>
    <format dxfId="119">
      <pivotArea type="origin" dataOnly="0" labelOnly="1" outline="0" fieldPosition="0"/>
    </format>
    <format dxfId="118">
      <pivotArea field="2" type="button" dataOnly="0" labelOnly="1" outline="0"/>
    </format>
    <format dxfId="117">
      <pivotArea field="3" type="button" dataOnly="0" labelOnly="1" outline="0" axis="axisRow" fieldPosition="0"/>
    </format>
    <format dxfId="116">
      <pivotArea field="5" type="button" dataOnly="0" labelOnly="1" outline="0"/>
    </format>
    <format dxfId="115">
      <pivotArea dataOnly="0" labelOnly="1" outline="0" fieldPosition="0">
        <references count="1">
          <reference field="3" count="0"/>
        </references>
      </pivotArea>
    </format>
    <format dxfId="114">
      <pivotArea type="origin" dataOnly="0" labelOnly="1" outline="0" fieldPosition="0"/>
    </format>
    <format dxfId="113">
      <pivotArea field="3" type="button" dataOnly="0" labelOnly="1" outline="0" axis="axisRow" fieldPosition="0"/>
    </format>
    <format dxfId="112">
      <pivotArea field="4" type="button" dataOnly="0" labelOnly="1" outline="0" axis="axisRow" fieldPosition="1"/>
    </format>
    <format dxfId="111">
      <pivotArea field="5" type="button" dataOnly="0" labelOnly="1" outline="0"/>
    </format>
    <format dxfId="110">
      <pivotArea field="5" type="button" dataOnly="0" labelOnly="1" outline="0"/>
    </format>
    <format dxfId="109">
      <pivotArea outline="0" fieldPosition="0"/>
    </format>
    <format dxfId="108">
      <pivotArea dataOnly="0" labelOnly="1" outline="0" fieldPosition="0">
        <references count="1">
          <reference field="3" count="0"/>
        </references>
      </pivotArea>
    </format>
    <format dxfId="107">
      <pivotArea dataOnly="0" labelOnly="1" outline="0" fieldPosition="0">
        <references count="2">
          <reference field="3" count="0" selected="0"/>
          <reference field="4" count="0"/>
        </references>
      </pivotArea>
    </format>
    <format dxfId="106">
      <pivotArea outline="0" fieldPosition="0"/>
    </format>
    <format dxfId="105">
      <pivotArea outline="0" fieldPosition="0"/>
    </format>
    <format dxfId="104">
      <pivotArea type="origin" dataOnly="0" labelOnly="1" outline="0" fieldPosition="0"/>
    </format>
    <format dxfId="103">
      <pivotArea field="3" type="button" dataOnly="0" labelOnly="1" outline="0" axis="axisRow" fieldPosition="0"/>
    </format>
    <format dxfId="102">
      <pivotArea field="4" type="button" dataOnly="0" labelOnly="1" outline="0" axis="axisRow" fieldPosition="1"/>
    </format>
    <format dxfId="101">
      <pivotArea field="6" type="button" dataOnly="0" labelOnly="1" outline="0" axis="axisCol" fieldPosition="0"/>
    </format>
    <format dxfId="100">
      <pivotArea type="topRight" dataOnly="0" labelOnly="1" outline="0" fieldPosition="0"/>
    </format>
    <format dxfId="99">
      <pivotArea dataOnly="0" labelOnly="1" outline="0" fieldPosition="0">
        <references count="1">
          <reference field="6" count="0"/>
        </references>
      </pivotArea>
    </format>
    <format dxfId="98">
      <pivotArea dataOnly="0" labelOnly="1" outline="0" fieldPosition="0">
        <references count="1">
          <reference field="6" count="0"/>
        </references>
      </pivotArea>
    </format>
    <format dxfId="97">
      <pivotArea type="origin" dataOnly="0" labelOnly="1" outline="0" offset="A1" fieldPosition="0"/>
    </format>
    <format dxfId="96">
      <pivotArea outline="0" fieldPosition="0"/>
    </format>
    <format dxfId="95">
      <pivotArea outline="0" fieldPosition="0">
        <references count="1">
          <reference field="3" count="3" selected="0">
            <x v="6"/>
            <x v="8"/>
            <x v="10"/>
          </reference>
        </references>
      </pivotArea>
    </format>
    <format dxfId="94">
      <pivotArea dataOnly="0" labelOnly="1" outline="0" fieldPosition="0">
        <references count="1">
          <reference field="3" count="3">
            <x v="6"/>
            <x v="8"/>
            <x v="10"/>
          </reference>
        </references>
      </pivotArea>
    </format>
    <format dxfId="93">
      <pivotArea dataOnly="0" labelOnly="1" outline="0" fieldPosition="0">
        <references count="2">
          <reference field="3" count="1" selected="0">
            <x v="6"/>
          </reference>
          <reference field="4" count="1">
            <x v="12"/>
          </reference>
        </references>
      </pivotArea>
    </format>
    <format dxfId="92">
      <pivotArea dataOnly="0" labelOnly="1" outline="0" fieldPosition="0">
        <references count="2">
          <reference field="3" count="1" selected="0">
            <x v="8"/>
          </reference>
          <reference field="4" count="1">
            <x v="17"/>
          </reference>
        </references>
      </pivotArea>
    </format>
    <format dxfId="91">
      <pivotArea dataOnly="0" labelOnly="1" outline="0" fieldPosition="0">
        <references count="2">
          <reference field="3" count="1" selected="0">
            <x v="10"/>
          </reference>
          <reference field="4" count="1">
            <x v="21"/>
          </reference>
        </references>
      </pivotArea>
    </format>
    <format dxfId="90">
      <pivotArea outline="0" fieldPosition="0">
        <references count="1">
          <reference field="3" count="3" selected="0">
            <x v="15"/>
            <x v="16"/>
            <x v="17"/>
          </reference>
        </references>
      </pivotArea>
    </format>
    <format dxfId="89">
      <pivotArea dataOnly="0" labelOnly="1" outline="0" fieldPosition="0">
        <references count="1">
          <reference field="3" count="3">
            <x v="15"/>
            <x v="16"/>
            <x v="17"/>
          </reference>
        </references>
      </pivotArea>
    </format>
    <format dxfId="88">
      <pivotArea outline="0" fieldPosition="0">
        <references count="1">
          <reference field="6" count="1" selected="0">
            <x v="28"/>
          </reference>
        </references>
      </pivotArea>
    </format>
    <format dxfId="87">
      <pivotArea type="topRight" dataOnly="0" labelOnly="1" outline="0" offset="Y1" fieldPosition="0"/>
    </format>
    <format dxfId="86">
      <pivotArea dataOnly="0" labelOnly="1" outline="0" fieldPosition="0">
        <references count="1">
          <reference field="6" count="1">
            <x v="32"/>
          </reference>
        </references>
      </pivotArea>
    </format>
    <format dxfId="85">
      <pivotArea outline="0" collapsedLevelsAreSubtotals="1" fieldPosition="0">
        <references count="1">
          <reference field="6" count="1" selected="0">
            <x v="33"/>
          </reference>
        </references>
      </pivotArea>
    </format>
    <format dxfId="84">
      <pivotArea type="topRight" dataOnly="0" labelOnly="1" outline="0" offset="X1" fieldPosition="0"/>
    </format>
    <format dxfId="83">
      <pivotArea dataOnly="0" labelOnly="1" outline="0" fieldPosition="0">
        <references count="1">
          <reference field="6" count="1">
            <x v="33"/>
          </reference>
        </references>
      </pivotArea>
    </format>
  </formats>
  <conditionalFormats count="12">
    <conditionalFormat priority="9">
      <pivotAreas count="1">
        <pivotArea type="data" outline="0" collapsedLevelsAreSubtotals="1" fieldPosition="0">
          <references count="2">
            <reference field="4294967294" count="1" selected="0">
              <x v="0"/>
            </reference>
            <reference field="6" count="26" selected="0">
              <x v="1"/>
              <x v="2"/>
              <x v="3"/>
              <x v="4"/>
              <x v="5"/>
              <x v="6"/>
              <x v="7"/>
              <x v="8"/>
              <x v="9"/>
              <x v="10"/>
              <x v="11"/>
              <x v="12"/>
              <x v="13"/>
              <x v="14"/>
              <x v="15"/>
              <x v="16"/>
              <x v="17"/>
              <x v="18"/>
              <x v="22"/>
              <x v="24"/>
              <x v="25"/>
              <x v="27"/>
              <x v="29"/>
              <x v="30"/>
              <x v="31"/>
              <x v="32"/>
            </reference>
          </references>
        </pivotArea>
      </pivotAreas>
    </conditionalFormat>
    <conditionalFormat priority="10">
      <pivotAreas count="1">
        <pivotArea type="data" outline="0" collapsedLevelsAreSubtotals="1" fieldPosition="0">
          <references count="2">
            <reference field="4294967294" count="1" selected="0">
              <x v="0"/>
            </reference>
            <reference field="6" count="26" selected="0">
              <x v="1"/>
              <x v="2"/>
              <x v="3"/>
              <x v="4"/>
              <x v="5"/>
              <x v="6"/>
              <x v="7"/>
              <x v="8"/>
              <x v="9"/>
              <x v="10"/>
              <x v="11"/>
              <x v="12"/>
              <x v="13"/>
              <x v="14"/>
              <x v="15"/>
              <x v="16"/>
              <x v="17"/>
              <x v="18"/>
              <x v="22"/>
              <x v="24"/>
              <x v="25"/>
              <x v="27"/>
              <x v="29"/>
              <x v="30"/>
              <x v="31"/>
              <x v="32"/>
            </reference>
          </references>
        </pivotArea>
      </pivotAreas>
    </conditionalFormat>
    <conditionalFormat priority="11">
      <pivotAreas count="1">
        <pivotArea type="data" outline="0" collapsedLevelsAreSubtotals="1" fieldPosition="0">
          <references count="2">
            <reference field="4294967294" count="1" selected="0">
              <x v="0"/>
            </reference>
            <reference field="6" count="26" selected="0">
              <x v="1"/>
              <x v="2"/>
              <x v="3"/>
              <x v="4"/>
              <x v="5"/>
              <x v="6"/>
              <x v="7"/>
              <x v="8"/>
              <x v="9"/>
              <x v="10"/>
              <x v="11"/>
              <x v="12"/>
              <x v="13"/>
              <x v="14"/>
              <x v="15"/>
              <x v="16"/>
              <x v="17"/>
              <x v="18"/>
              <x v="22"/>
              <x v="24"/>
              <x v="25"/>
              <x v="27"/>
              <x v="29"/>
              <x v="30"/>
              <x v="31"/>
              <x v="32"/>
            </reference>
          </references>
        </pivotArea>
      </pivotAreas>
    </conditionalFormat>
    <conditionalFormat priority="12">
      <pivotAreas count="1">
        <pivotArea type="data" outline="0" collapsedLevelsAreSubtotals="1" fieldPosition="0">
          <references count="2">
            <reference field="4294967294" count="1" selected="0">
              <x v="0"/>
            </reference>
            <reference field="6" count="26" selected="0">
              <x v="1"/>
              <x v="2"/>
              <x v="3"/>
              <x v="4"/>
              <x v="5"/>
              <x v="6"/>
              <x v="7"/>
              <x v="8"/>
              <x v="9"/>
              <x v="10"/>
              <x v="11"/>
              <x v="12"/>
              <x v="13"/>
              <x v="14"/>
              <x v="15"/>
              <x v="16"/>
              <x v="17"/>
              <x v="18"/>
              <x v="22"/>
              <x v="24"/>
              <x v="25"/>
              <x v="27"/>
              <x v="29"/>
              <x v="30"/>
              <x v="31"/>
              <x v="32"/>
            </reference>
          </references>
        </pivotArea>
      </pivotAreas>
    </conditionalFormat>
    <conditionalFormat priority="23">
      <pivotAreas count="1">
        <pivotArea type="data" outline="0" collapsedLevelsAreSubtotals="1" fieldPosition="0">
          <references count="2">
            <reference field="4294967294" count="1" selected="0">
              <x v="0"/>
            </reference>
            <reference field="6" count="1" selected="0">
              <x v="0"/>
            </reference>
          </references>
        </pivotArea>
      </pivotAreas>
    </conditionalFormat>
    <conditionalFormat priority="24">
      <pivotAreas count="1">
        <pivotArea type="data" outline="0" collapsedLevelsAreSubtotals="1" fieldPosition="0">
          <references count="2">
            <reference field="4294967294" count="1" selected="0">
              <x v="0"/>
            </reference>
            <reference field="6" count="1" selected="0">
              <x v="0"/>
            </reference>
          </references>
        </pivotArea>
      </pivotAreas>
    </conditionalFormat>
    <conditionalFormat priority="35">
      <pivotAreas count="1">
        <pivotArea type="data" outline="0" collapsedLevelsAreSubtotals="1" fieldPosition="0">
          <references count="2">
            <reference field="4294967294" count="1" selected="0">
              <x v="0"/>
            </reference>
            <reference field="6" count="1" selected="0">
              <x v="0"/>
            </reference>
          </references>
        </pivotArea>
      </pivotAreas>
    </conditionalFormat>
    <conditionalFormat priority="38">
      <pivotAreas count="1">
        <pivotArea type="data" outline="0" collapsedLevelsAreSubtotals="1" fieldPosition="0">
          <references count="2">
            <reference field="4294967294" count="1" selected="0">
              <x v="0"/>
            </reference>
            <reference field="6" count="1" selected="0">
              <x v="0"/>
            </reference>
          </references>
        </pivotArea>
      </pivotAreas>
    </conditionalFormat>
    <conditionalFormat priority="4">
      <pivotAreas count="1">
        <pivotArea type="data" outline="0" collapsedLevelsAreSubtotals="1" fieldPosition="0">
          <references count="2">
            <reference field="4294967294" count="1" selected="0">
              <x v="0"/>
            </reference>
            <reference field="6" count="1" selected="0">
              <x v="33"/>
            </reference>
          </references>
        </pivotArea>
      </pivotAreas>
    </conditionalFormat>
    <conditionalFormat priority="3">
      <pivotAreas count="1">
        <pivotArea type="data" outline="0" collapsedLevelsAreSubtotals="1" fieldPosition="0">
          <references count="2">
            <reference field="4294967294" count="1" selected="0">
              <x v="0"/>
            </reference>
            <reference field="6" count="1" selected="0">
              <x v="33"/>
            </reference>
          </references>
        </pivotArea>
      </pivotAreas>
    </conditionalFormat>
    <conditionalFormat priority="2">
      <pivotAreas count="1">
        <pivotArea type="data" outline="0" collapsedLevelsAreSubtotals="1" fieldPosition="0">
          <references count="2">
            <reference field="4294967294" count="1" selected="0">
              <x v="0"/>
            </reference>
            <reference field="6" count="1" selected="0">
              <x v="33"/>
            </reference>
          </references>
        </pivotArea>
      </pivotAreas>
    </conditionalFormat>
    <conditionalFormat priority="1">
      <pivotAreas count="1">
        <pivotArea type="data" outline="0" collapsedLevelsAreSubtotals="1" fieldPosition="0">
          <references count="2">
            <reference field="4294967294" count="1" selected="0">
              <x v="0"/>
            </reference>
            <reference field="6" count="1" selected="0">
              <x v="33"/>
            </reference>
          </references>
        </pivotArea>
      </pivotAreas>
    </conditionalFormat>
  </conditionalFormats>
  <pivotTableStyleInfo showRowHeaders="1" showColHeaders="1" showRowStripes="0" showColStripes="0" showLastColumn="1"/>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portal.kaspersky.com/sites/pricing/Licensing%20Policies/Commercial%20licensing%20guidelines/Migration%20guide/Migration%20Guide_Mar%202013.pptx" TargetMode="External"/><Relationship Id="rId1" Type="http://schemas.openxmlformats.org/officeDocument/2006/relationships/pivotTable" Target="../pivotTables/pivotTable10.x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2.xml.rels><?xml version="1.0" encoding="UTF-8" standalone="yes"?>
<Relationships xmlns="http://schemas.openxmlformats.org/package/2006/relationships"><Relationship Id="rId8" Type="http://schemas.openxmlformats.org/officeDocument/2006/relationships/hyperlink" Target="mailto:sales@kaspersky.com" TargetMode="External"/><Relationship Id="rId13" Type="http://schemas.openxmlformats.org/officeDocument/2006/relationships/hyperlink" Target="mailto:sales@kaspersky.com" TargetMode="External"/><Relationship Id="rId18" Type="http://schemas.openxmlformats.org/officeDocument/2006/relationships/printerSettings" Target="../printerSettings/printerSettings16.bin"/><Relationship Id="rId3" Type="http://schemas.openxmlformats.org/officeDocument/2006/relationships/hyperlink" Target="mailto:sales@kasperskylab.co.uk" TargetMode="External"/><Relationship Id="rId7" Type="http://schemas.openxmlformats.org/officeDocument/2006/relationships/hyperlink" Target="mailto:sales@kaspersky.com" TargetMode="External"/><Relationship Id="rId12" Type="http://schemas.openxmlformats.org/officeDocument/2006/relationships/hyperlink" Target="mailto:anz_sales@kaspersky.com" TargetMode="External"/><Relationship Id="rId17" Type="http://schemas.openxmlformats.org/officeDocument/2006/relationships/hyperlink" Target="mailto:sales@kaspersky.com" TargetMode="External"/><Relationship Id="rId2" Type="http://schemas.openxmlformats.org/officeDocument/2006/relationships/hyperlink" Target="mailto:Support-Users@fr.kaspersky.com" TargetMode="External"/><Relationship Id="rId16" Type="http://schemas.openxmlformats.org/officeDocument/2006/relationships/hyperlink" Target="mailto:sales@kaspersky.com" TargetMode="External"/><Relationship Id="rId1" Type="http://schemas.openxmlformats.org/officeDocument/2006/relationships/hyperlink" Target="mailto:klc@kaspersky.com.cn" TargetMode="External"/><Relationship Id="rId6" Type="http://schemas.openxmlformats.org/officeDocument/2006/relationships/hyperlink" Target="mailto:sales@kaspersky.com" TargetMode="External"/><Relationship Id="rId11" Type="http://schemas.openxmlformats.org/officeDocument/2006/relationships/hyperlink" Target="mailto:sales@kaspersky.com" TargetMode="External"/><Relationship Id="rId5" Type="http://schemas.openxmlformats.org/officeDocument/2006/relationships/hyperlink" Target="mailto:info@kaspersky.pl" TargetMode="External"/><Relationship Id="rId15" Type="http://schemas.openxmlformats.org/officeDocument/2006/relationships/hyperlink" Target="mailto:sales@kaspersky.com" TargetMode="External"/><Relationship Id="rId10" Type="http://schemas.openxmlformats.org/officeDocument/2006/relationships/hyperlink" Target="mailto:klc@kaspersky.com.cn" TargetMode="External"/><Relationship Id="rId4" Type="http://schemas.openxmlformats.org/officeDocument/2006/relationships/hyperlink" Target="mailto:sales@kaspersky.nl" TargetMode="External"/><Relationship Id="rId9" Type="http://schemas.openxmlformats.org/officeDocument/2006/relationships/hyperlink" Target="mailto:sales@kaspersky.co.jp" TargetMode="External"/><Relationship Id="rId14" Type="http://schemas.openxmlformats.org/officeDocument/2006/relationships/hyperlink" Target="mailto:sales@kaspersky.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T24"/>
  <sheetViews>
    <sheetView showGridLines="0" showRowColHeaders="0" zoomScaleNormal="100" workbookViewId="0">
      <selection activeCell="D3" sqref="D3"/>
    </sheetView>
  </sheetViews>
  <sheetFormatPr defaultRowHeight="12.75" x14ac:dyDescent="0.2"/>
  <cols>
    <col min="1" max="1" width="1.42578125" style="4" customWidth="1"/>
    <col min="2" max="2" width="14.28515625" style="4" customWidth="1"/>
    <col min="3" max="3" width="19.42578125" style="4" customWidth="1"/>
    <col min="4" max="4" width="9.28515625" style="2" customWidth="1"/>
    <col min="5" max="5" width="39.42578125" style="3" customWidth="1"/>
    <col min="6" max="6" width="6.28515625" style="3" customWidth="1"/>
    <col min="7" max="7" width="1.7109375" style="3" hidden="1" customWidth="1"/>
    <col min="8" max="8" width="9.140625" style="3" customWidth="1"/>
    <col min="9" max="20" width="9.140625" style="3"/>
    <col min="21" max="16384" width="9.140625" style="4"/>
  </cols>
  <sheetData>
    <row r="1" spans="1:8" ht="7.5" customHeight="1" x14ac:dyDescent="0.2">
      <c r="A1" s="1"/>
      <c r="B1" s="1"/>
      <c r="C1" s="1"/>
    </row>
    <row r="2" spans="1:8" ht="13.5" customHeight="1" x14ac:dyDescent="0.2">
      <c r="A2" s="5"/>
      <c r="B2" s="100"/>
      <c r="C2" s="100"/>
      <c r="D2" s="100"/>
      <c r="E2" s="100"/>
      <c r="F2" s="100"/>
      <c r="G2" s="5"/>
      <c r="H2" s="5"/>
    </row>
    <row r="3" spans="1:8" ht="13.5" customHeight="1" x14ac:dyDescent="0.2">
      <c r="A3" s="5"/>
      <c r="B3" s="100"/>
      <c r="C3" s="100"/>
      <c r="D3" s="100"/>
      <c r="E3" s="100"/>
      <c r="F3" s="100"/>
      <c r="G3" s="5"/>
      <c r="H3" s="5"/>
    </row>
    <row r="4" spans="1:8" ht="12.75" customHeight="1" x14ac:dyDescent="0.2">
      <c r="A4" s="5"/>
      <c r="B4" s="100"/>
      <c r="C4" s="100"/>
      <c r="D4" s="100"/>
      <c r="E4" s="100"/>
      <c r="F4" s="100"/>
      <c r="G4" s="5"/>
      <c r="H4" s="5"/>
    </row>
    <row r="5" spans="1:8" s="6" customFormat="1" ht="4.5" customHeight="1" x14ac:dyDescent="0.25"/>
    <row r="6" spans="1:8" s="6" customFormat="1" ht="3.75" customHeight="1" x14ac:dyDescent="0.25">
      <c r="B6" s="38"/>
      <c r="C6" s="38"/>
      <c r="D6" s="38"/>
      <c r="E6" s="38"/>
      <c r="F6" s="38"/>
    </row>
    <row r="7" spans="1:8" s="6" customFormat="1" ht="10.5" customHeight="1" x14ac:dyDescent="0.25">
      <c r="B7" s="68" t="str">
        <f ca="1">CONCATENATE("Price List applicable for ",Data!A9,". Effective from ",Data!A11,". ")</f>
        <v xml:space="preserve">Price List applicable for Russian Federation. Effective from January 1st 2016. </v>
      </c>
      <c r="C7" s="39"/>
      <c r="D7" s="39"/>
      <c r="E7" s="39"/>
      <c r="F7" s="39"/>
    </row>
    <row r="8" spans="1:8" s="6" customFormat="1" ht="10.5" customHeight="1" x14ac:dyDescent="0.25">
      <c r="B8" s="64" t="str">
        <f ca="1">CONCATENATE(Data!A5,". ",Data!A7)</f>
        <v>Kaspersky Lab. 39A/3 Leningradskoe Shosse Moscow, 125212. sales@kaspersky.com</v>
      </c>
      <c r="C8" s="39"/>
      <c r="D8" s="39"/>
      <c r="E8" s="39"/>
      <c r="F8" s="39"/>
    </row>
    <row r="9" spans="1:8" s="6" customFormat="1" ht="12.75" customHeight="1" x14ac:dyDescent="0.25">
      <c r="B9" s="87" t="s">
        <v>69</v>
      </c>
      <c r="C9" s="87"/>
      <c r="D9" s="88"/>
      <c r="E9" s="89"/>
      <c r="F9" s="88"/>
    </row>
    <row r="10" spans="1:8" s="6" customFormat="1" ht="12.75" customHeight="1" x14ac:dyDescent="0.25">
      <c r="B10" s="341" t="s">
        <v>70</v>
      </c>
      <c r="C10" s="86" t="s">
        <v>150</v>
      </c>
      <c r="D10" s="36" t="s">
        <v>178</v>
      </c>
      <c r="E10" s="37"/>
      <c r="F10" s="36"/>
      <c r="G10" s="6" t="str">
        <f ca="1">SOHOVC</f>
        <v>+</v>
      </c>
    </row>
    <row r="11" spans="1:8" s="6" customFormat="1" ht="12.75" customHeight="1" x14ac:dyDescent="0.25">
      <c r="B11" s="341"/>
      <c r="C11" s="86" t="s">
        <v>151</v>
      </c>
      <c r="D11" s="36" t="s">
        <v>152</v>
      </c>
      <c r="E11" s="37"/>
      <c r="F11" s="36"/>
      <c r="G11" s="6" t="str">
        <f ca="1">EnterpriseVC</f>
        <v>+</v>
      </c>
    </row>
    <row r="12" spans="1:8" s="6" customFormat="1" ht="12.75" hidden="1" customHeight="1" x14ac:dyDescent="0.25">
      <c r="B12" s="341"/>
      <c r="C12" s="71" t="s">
        <v>71</v>
      </c>
      <c r="D12" s="36" t="s">
        <v>154</v>
      </c>
      <c r="E12" s="37"/>
      <c r="F12" s="36"/>
      <c r="G12" s="6" t="str">
        <f ca="1">xSPVC</f>
        <v>-</v>
      </c>
    </row>
    <row r="13" spans="1:8" s="6" customFormat="1" ht="12.75" customHeight="1" x14ac:dyDescent="0.25">
      <c r="B13" s="341"/>
      <c r="C13" s="86" t="s">
        <v>145</v>
      </c>
      <c r="D13" s="36" t="s">
        <v>3</v>
      </c>
      <c r="E13" s="37"/>
      <c r="F13" s="36"/>
      <c r="G13" s="6" t="str">
        <f ca="1">TrafficVC</f>
        <v>+</v>
      </c>
    </row>
    <row r="14" spans="1:8" s="6" customFormat="1" ht="12.75" customHeight="1" x14ac:dyDescent="0.25">
      <c r="B14" s="341"/>
      <c r="C14" s="86" t="s">
        <v>1957</v>
      </c>
      <c r="D14" s="36" t="s">
        <v>1958</v>
      </c>
      <c r="E14" s="37"/>
      <c r="F14" s="36"/>
      <c r="G14" s="6" t="str">
        <f ca="1">DDoS_PreventionVC</f>
        <v>+</v>
      </c>
    </row>
    <row r="15" spans="1:8" s="6" customFormat="1" ht="12.75" customHeight="1" x14ac:dyDescent="0.25">
      <c r="B15" s="341"/>
      <c r="C15" s="86" t="s">
        <v>278</v>
      </c>
      <c r="D15" s="36" t="s">
        <v>1959</v>
      </c>
      <c r="E15" s="37"/>
      <c r="F15" s="36"/>
      <c r="G15" s="6" t="str">
        <f ca="1">MaintenanceVC</f>
        <v>+</v>
      </c>
    </row>
    <row r="16" spans="1:8" s="6" customFormat="1" ht="12.75" customHeight="1" x14ac:dyDescent="0.25">
      <c r="B16" s="341"/>
      <c r="C16" s="86" t="s">
        <v>139</v>
      </c>
      <c r="D16" s="36" t="s">
        <v>155</v>
      </c>
      <c r="E16" s="37"/>
      <c r="F16" s="36"/>
      <c r="G16" s="6" t="str">
        <f ca="1">MediaVC</f>
        <v>+</v>
      </c>
    </row>
    <row r="17" spans="2:7" s="6" customFormat="1" ht="12.75" hidden="1" customHeight="1" x14ac:dyDescent="0.25">
      <c r="B17" s="341" t="s">
        <v>4</v>
      </c>
      <c r="C17" s="71" t="s">
        <v>72</v>
      </c>
      <c r="D17" s="36" t="s">
        <v>0</v>
      </c>
      <c r="E17" s="37"/>
      <c r="F17" s="36"/>
      <c r="G17" s="6" t="str">
        <f ca="1">ProductCompositionVC</f>
        <v>-</v>
      </c>
    </row>
    <row r="18" spans="2:7" s="6" customFormat="1" ht="12.75" customHeight="1" x14ac:dyDescent="0.25">
      <c r="B18" s="341"/>
      <c r="C18" s="86" t="s">
        <v>149</v>
      </c>
      <c r="D18" s="36" t="s">
        <v>0</v>
      </c>
      <c r="E18" s="37"/>
      <c r="F18" s="36"/>
      <c r="G18" s="6" t="str">
        <f>ProductCompositionMatrixVC</f>
        <v>+</v>
      </c>
    </row>
    <row r="19" spans="2:7" s="6" customFormat="1" ht="12.75" customHeight="1" x14ac:dyDescent="0.25">
      <c r="B19" s="341"/>
      <c r="C19" s="71" t="s">
        <v>73</v>
      </c>
      <c r="D19" s="36" t="s">
        <v>1</v>
      </c>
      <c r="E19" s="37"/>
      <c r="F19" s="36"/>
      <c r="G19" s="6" t="str">
        <f>MigrationVC</f>
        <v>+</v>
      </c>
    </row>
    <row r="20" spans="2:7" s="6" customFormat="1" ht="12.75" customHeight="1" x14ac:dyDescent="0.25">
      <c r="B20" s="341"/>
      <c r="C20" s="71" t="s">
        <v>74</v>
      </c>
      <c r="D20" s="36" t="s">
        <v>153</v>
      </c>
      <c r="E20" s="37"/>
      <c r="F20" s="36"/>
      <c r="G20" s="6" t="str">
        <f ca="1">CommentVC</f>
        <v>+</v>
      </c>
    </row>
    <row r="21" spans="2:7" s="6" customFormat="1" ht="12.75" customHeight="1" x14ac:dyDescent="0.25">
      <c r="B21" s="341"/>
      <c r="C21" s="71" t="s">
        <v>75</v>
      </c>
      <c r="D21" s="36" t="s">
        <v>2</v>
      </c>
      <c r="E21" s="37"/>
      <c r="F21" s="36"/>
      <c r="G21" s="6" t="str">
        <f ca="1">CoverVC</f>
        <v>+</v>
      </c>
    </row>
    <row r="22" spans="2:7" hidden="1" x14ac:dyDescent="0.2"/>
    <row r="23" spans="2:7" hidden="1" x14ac:dyDescent="0.2"/>
    <row r="24" spans="2:7" hidden="1" x14ac:dyDescent="0.2"/>
  </sheetData>
  <sheetProtection algorithmName="SHA-512" hashValue="GJ9vM27iFk+nu+k/PzidPCY1HpMYNhKuCHeAmUiYxgbfwETCFLNrBQhoILKNFsCrrP7xgTwS5T5AwLZQMBexsg==" saltValue="TQJKqWU0vKkcGYGlYm43cw==" spinCount="100000" sheet="1" objects="1" scenarios="1" pivotTables="0"/>
  <mergeCells count="2">
    <mergeCell ref="B17:B21"/>
    <mergeCell ref="B10:B16"/>
  </mergeCells>
  <phoneticPr fontId="14" type="noConversion"/>
  <hyperlinks>
    <hyperlink ref="C21" location="Cover!A1" display="Cover"/>
    <hyperlink ref="C20" location="Comment!D3" display="Comment"/>
    <hyperlink ref="C11" location="'SMB+Enterprise'!D3" display="SMB+Enterprise"/>
    <hyperlink ref="C17" location="ProductComposition!D3" display="Product Composition"/>
    <hyperlink ref="C19" location="Migration!D3" display="Migration"/>
    <hyperlink ref="C10" location="'Home+SOHO'!D3" display="Home+SOHO"/>
    <hyperlink ref="C16" location="Media!D3" display="Media"/>
    <hyperlink ref="C18" location="ProductCompositionMatrix!D3" display="ProductCompositionMatrix"/>
    <hyperlink ref="C13" location="Traffic!D3" display="Traffic"/>
    <hyperlink ref="C12" location="xSP!D3" display="xSP"/>
    <hyperlink ref="C14" location="DDoS_Prevention!A1" display="DDoS Prevention"/>
    <hyperlink ref="C15" location="Maintenance!D3" display="Maintenance"/>
  </hyperlinks>
  <pageMargins left="0.59055118110236227" right="0" top="0.59055118110236227" bottom="0.59055118110236227" header="0"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sheetPr>
  <dimension ref="A1:AB30"/>
  <sheetViews>
    <sheetView showGridLines="0" showRowColHeaders="0" workbookViewId="0">
      <selection activeCell="D3" sqref="D3"/>
    </sheetView>
  </sheetViews>
  <sheetFormatPr defaultRowHeight="12.75" x14ac:dyDescent="0.25"/>
  <cols>
    <col min="1" max="1" width="1.42578125" style="25" customWidth="1"/>
    <col min="2" max="2" width="8.5703125" style="28" hidden="1" customWidth="1"/>
    <col min="3" max="3" width="55.5703125" style="28" customWidth="1"/>
    <col min="4" max="6" width="3.5703125" style="28" customWidth="1"/>
    <col min="7" max="23" width="3.5703125" style="25" customWidth="1"/>
    <col min="24" max="26" width="3.42578125" style="25" customWidth="1"/>
    <col min="27" max="27" width="3.5703125" style="25" bestFit="1" customWidth="1"/>
    <col min="28" max="28" width="3.28515625" style="32" bestFit="1" customWidth="1"/>
    <col min="29" max="16384" width="9.140625" style="25"/>
  </cols>
  <sheetData>
    <row r="1" spans="1:28" s="4" customFormat="1" ht="7.5" customHeight="1" x14ac:dyDescent="0.25">
      <c r="A1" s="1"/>
      <c r="B1" s="1"/>
      <c r="C1" s="1"/>
      <c r="D1" s="2"/>
      <c r="E1" s="3"/>
      <c r="F1" s="3"/>
      <c r="G1" s="3"/>
      <c r="H1" s="3"/>
      <c r="I1" s="3"/>
      <c r="J1" s="3"/>
      <c r="K1" s="3"/>
      <c r="L1" s="3"/>
      <c r="M1" s="3"/>
      <c r="N1" s="3"/>
      <c r="O1" s="3"/>
      <c r="P1" s="3"/>
      <c r="Q1" s="3"/>
      <c r="R1" s="3"/>
      <c r="S1" s="3"/>
      <c r="T1" s="3"/>
      <c r="AB1" s="32"/>
    </row>
    <row r="2" spans="1:28" s="4" customFormat="1" ht="13.5" customHeight="1" x14ac:dyDescent="0.2">
      <c r="A2" s="5"/>
      <c r="B2" s="47"/>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4" customFormat="1" ht="13.5" customHeight="1" x14ac:dyDescent="0.2">
      <c r="A3" s="5"/>
      <c r="B3" s="47"/>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28" s="4" customFormat="1" ht="12.75" customHeight="1" x14ac:dyDescent="0.2">
      <c r="A4" s="5"/>
      <c r="B4" s="47"/>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spans="1:28" s="4" customFormat="1" ht="4.5" customHeight="1" x14ac:dyDescent="0.2">
      <c r="A5" s="5"/>
      <c r="B5" s="5"/>
      <c r="C5" s="5"/>
      <c r="D5" s="5"/>
      <c r="E5" s="5"/>
      <c r="F5" s="5"/>
      <c r="G5" s="5"/>
      <c r="H5" s="5"/>
      <c r="I5" s="5"/>
      <c r="J5" s="5"/>
      <c r="K5" s="5"/>
      <c r="L5" s="5"/>
      <c r="M5" s="5"/>
      <c r="N5" s="5"/>
      <c r="O5" s="5"/>
      <c r="P5" s="5"/>
      <c r="Q5" s="5"/>
      <c r="R5" s="5"/>
      <c r="S5" s="5"/>
      <c r="T5" s="5"/>
      <c r="U5" s="5"/>
      <c r="V5" s="5"/>
    </row>
    <row r="6" spans="1:28" s="6" customFormat="1" ht="3.75" customHeight="1" x14ac:dyDescent="0.25">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s="6" customFormat="1" ht="10.5" customHeight="1" x14ac:dyDescent="0.25">
      <c r="B7" s="31"/>
      <c r="C7" s="69" t="str">
        <f ca="1">CONCATENATE("Price List applicable for ",Data!A9,". Effective from ",Data!A11,". ")</f>
        <v xml:space="preserve">Price List applicable for Russian Federation. Effective from January 1st 2016. </v>
      </c>
      <c r="D7" s="30"/>
      <c r="E7" s="30"/>
      <c r="F7" s="30"/>
      <c r="G7" s="30"/>
      <c r="H7" s="30"/>
      <c r="I7" s="30"/>
      <c r="J7" s="30"/>
      <c r="K7" s="30"/>
      <c r="L7" s="30"/>
      <c r="M7" s="30"/>
      <c r="N7" s="30"/>
      <c r="O7" s="30"/>
      <c r="P7" s="30"/>
      <c r="Q7" s="30"/>
      <c r="R7" s="30"/>
      <c r="S7" s="30"/>
      <c r="T7" s="30"/>
      <c r="U7" s="30"/>
      <c r="V7" s="30"/>
      <c r="W7" s="30"/>
      <c r="X7" s="30"/>
      <c r="Y7" s="30"/>
      <c r="Z7" s="30"/>
      <c r="AA7" s="30"/>
      <c r="AB7" s="30"/>
    </row>
    <row r="8" spans="1:28" s="6" customFormat="1" ht="10.5" customHeight="1" x14ac:dyDescent="0.25">
      <c r="B8" s="31"/>
      <c r="C8" s="65" t="str">
        <f ca="1">CONCATENATE(Data!A5,". ",Data!A7)</f>
        <v>Kaspersky Lab. 39A/3 Leningradskoe Shosse Moscow, 125212. sales@kaspersky.com</v>
      </c>
      <c r="D8" s="30"/>
      <c r="E8" s="30"/>
      <c r="F8" s="30"/>
      <c r="G8" s="30"/>
      <c r="H8" s="30"/>
      <c r="I8" s="30"/>
      <c r="J8" s="30"/>
      <c r="K8" s="30"/>
      <c r="L8" s="30"/>
      <c r="M8" s="30"/>
      <c r="N8" s="30"/>
      <c r="O8" s="30"/>
      <c r="P8" s="30"/>
      <c r="Q8" s="30"/>
      <c r="R8" s="30"/>
      <c r="S8" s="30"/>
      <c r="T8" s="30"/>
      <c r="U8" s="30"/>
      <c r="V8" s="30"/>
      <c r="W8" s="30"/>
      <c r="X8" s="30"/>
      <c r="Y8" s="30"/>
      <c r="Z8" s="30"/>
      <c r="AA8" s="30"/>
      <c r="AB8" s="30"/>
    </row>
    <row r="9" spans="1:28" s="32" customFormat="1" x14ac:dyDescent="0.25">
      <c r="B9" s="289" t="s">
        <v>232</v>
      </c>
      <c r="C9" s="283"/>
      <c r="D9" s="284" t="s">
        <v>217</v>
      </c>
      <c r="E9" s="296"/>
      <c r="F9" s="296"/>
      <c r="G9" s="296"/>
      <c r="H9" s="296"/>
      <c r="I9" s="296"/>
      <c r="J9" s="296"/>
      <c r="K9" s="296"/>
      <c r="L9" s="296"/>
      <c r="M9" s="296"/>
      <c r="N9" s="296"/>
      <c r="O9" s="296"/>
      <c r="P9" s="296"/>
      <c r="Q9" s="296"/>
      <c r="R9" s="296"/>
      <c r="S9" s="296"/>
      <c r="T9" s="296"/>
      <c r="U9" s="296"/>
      <c r="V9" s="296"/>
      <c r="W9" s="296"/>
      <c r="X9" s="296"/>
      <c r="Y9" s="296"/>
      <c r="Z9" s="296"/>
      <c r="AA9" s="296"/>
      <c r="AB9" s="296"/>
    </row>
    <row r="10" spans="1:28" s="32" customFormat="1" ht="254.25" x14ac:dyDescent="0.25">
      <c r="B10" s="287" t="s">
        <v>126</v>
      </c>
      <c r="C10" s="282" t="s">
        <v>127</v>
      </c>
      <c r="D10" s="288" t="s">
        <v>229</v>
      </c>
      <c r="E10" s="297" t="s">
        <v>279</v>
      </c>
      <c r="F10" s="297" t="s">
        <v>339</v>
      </c>
      <c r="G10" s="297" t="s">
        <v>340</v>
      </c>
      <c r="H10" s="297" t="s">
        <v>5</v>
      </c>
      <c r="I10" s="297" t="s">
        <v>200</v>
      </c>
      <c r="J10" s="297" t="s">
        <v>275</v>
      </c>
      <c r="K10" s="297" t="s">
        <v>280</v>
      </c>
      <c r="L10" s="297" t="s">
        <v>284</v>
      </c>
      <c r="M10" s="297" t="s">
        <v>336</v>
      </c>
      <c r="N10" s="297" t="s">
        <v>337</v>
      </c>
      <c r="O10" s="297" t="s">
        <v>133</v>
      </c>
      <c r="P10" s="297" t="s">
        <v>369</v>
      </c>
      <c r="Q10" s="297" t="s">
        <v>370</v>
      </c>
      <c r="R10" s="297" t="s">
        <v>371</v>
      </c>
      <c r="S10" s="297" t="s">
        <v>248</v>
      </c>
      <c r="T10" s="297" t="s">
        <v>7</v>
      </c>
      <c r="U10" s="297" t="s">
        <v>6</v>
      </c>
      <c r="V10" s="297" t="s">
        <v>9</v>
      </c>
      <c r="W10" s="297" t="s">
        <v>8</v>
      </c>
      <c r="X10" s="297" t="s">
        <v>134</v>
      </c>
      <c r="Y10" s="297" t="s">
        <v>344</v>
      </c>
      <c r="Z10" s="297" t="s">
        <v>342</v>
      </c>
      <c r="AA10" s="301" t="s">
        <v>319</v>
      </c>
      <c r="AB10" s="301" t="s">
        <v>2431</v>
      </c>
    </row>
    <row r="11" spans="1:28" x14ac:dyDescent="0.25">
      <c r="B11" s="278">
        <v>4025</v>
      </c>
      <c r="C11" s="274" t="s">
        <v>1985</v>
      </c>
      <c r="D11" s="298"/>
      <c r="E11" s="298"/>
      <c r="F11" s="298"/>
      <c r="G11" s="298"/>
      <c r="H11" s="298"/>
      <c r="I11" s="298"/>
      <c r="J11" s="298"/>
      <c r="K11" s="298"/>
      <c r="L11" s="298"/>
      <c r="M11" s="298">
        <v>0</v>
      </c>
      <c r="N11" s="298"/>
      <c r="O11" s="298"/>
      <c r="P11" s="298"/>
      <c r="Q11" s="298"/>
      <c r="R11" s="298"/>
      <c r="S11" s="298"/>
      <c r="T11" s="298"/>
      <c r="U11" s="298"/>
      <c r="V11" s="298"/>
      <c r="W11" s="298"/>
      <c r="X11" s="298"/>
      <c r="Y11" s="298">
        <v>0</v>
      </c>
      <c r="Z11" s="298"/>
      <c r="AA11" s="298"/>
      <c r="AB11" s="298"/>
    </row>
    <row r="12" spans="1:28" x14ac:dyDescent="0.25">
      <c r="B12" s="280">
        <v>4151</v>
      </c>
      <c r="C12" s="274" t="s">
        <v>1986</v>
      </c>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v>0</v>
      </c>
      <c r="AB12" s="299"/>
    </row>
    <row r="13" spans="1:28" x14ac:dyDescent="0.25">
      <c r="B13" s="280">
        <v>4221</v>
      </c>
      <c r="C13" s="274" t="s">
        <v>2120</v>
      </c>
      <c r="D13" s="299"/>
      <c r="E13" s="299"/>
      <c r="F13" s="299"/>
      <c r="G13" s="299"/>
      <c r="H13" s="299"/>
      <c r="I13" s="299"/>
      <c r="J13" s="299">
        <v>0</v>
      </c>
      <c r="K13" s="299"/>
      <c r="L13" s="299"/>
      <c r="M13" s="299"/>
      <c r="N13" s="299"/>
      <c r="O13" s="299"/>
      <c r="P13" s="299"/>
      <c r="Q13" s="299"/>
      <c r="R13" s="299"/>
      <c r="S13" s="299"/>
      <c r="T13" s="299"/>
      <c r="U13" s="299"/>
      <c r="V13" s="299"/>
      <c r="W13" s="299"/>
      <c r="X13" s="299"/>
      <c r="Y13" s="299"/>
      <c r="Z13" s="299"/>
      <c r="AA13" s="299"/>
      <c r="AB13" s="299"/>
    </row>
    <row r="14" spans="1:28" x14ac:dyDescent="0.25">
      <c r="B14" s="280">
        <v>4231</v>
      </c>
      <c r="C14" s="274" t="s">
        <v>2119</v>
      </c>
      <c r="D14" s="299"/>
      <c r="E14" s="299"/>
      <c r="F14" s="299"/>
      <c r="G14" s="299">
        <v>0</v>
      </c>
      <c r="H14" s="299">
        <v>0</v>
      </c>
      <c r="I14" s="299">
        <v>0</v>
      </c>
      <c r="J14" s="299"/>
      <c r="K14" s="299">
        <v>0</v>
      </c>
      <c r="L14" s="299"/>
      <c r="M14" s="299"/>
      <c r="N14" s="299"/>
      <c r="O14" s="299">
        <v>0</v>
      </c>
      <c r="P14" s="299"/>
      <c r="Q14" s="299"/>
      <c r="R14" s="299"/>
      <c r="S14" s="299"/>
      <c r="T14" s="299"/>
      <c r="U14" s="299"/>
      <c r="V14" s="299"/>
      <c r="W14" s="299"/>
      <c r="X14" s="299"/>
      <c r="Y14" s="299"/>
      <c r="Z14" s="299"/>
      <c r="AA14" s="299"/>
      <c r="AB14" s="299"/>
    </row>
    <row r="15" spans="1:28" x14ac:dyDescent="0.25">
      <c r="B15" s="280">
        <v>4251</v>
      </c>
      <c r="C15" s="274" t="s">
        <v>1987</v>
      </c>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v>0</v>
      </c>
      <c r="AB15" s="299"/>
    </row>
    <row r="16" spans="1:28" x14ac:dyDescent="0.25">
      <c r="B16" s="280">
        <v>4313</v>
      </c>
      <c r="C16" s="274" t="s">
        <v>1981</v>
      </c>
      <c r="D16" s="300"/>
      <c r="E16" s="300"/>
      <c r="F16" s="300"/>
      <c r="G16" s="300"/>
      <c r="H16" s="300"/>
      <c r="I16" s="300"/>
      <c r="J16" s="300"/>
      <c r="K16" s="300"/>
      <c r="L16" s="300"/>
      <c r="M16" s="300"/>
      <c r="N16" s="300"/>
      <c r="O16" s="300"/>
      <c r="P16" s="300">
        <v>0</v>
      </c>
      <c r="Q16" s="300"/>
      <c r="R16" s="300"/>
      <c r="S16" s="300"/>
      <c r="T16" s="300">
        <v>0</v>
      </c>
      <c r="U16" s="300">
        <v>0</v>
      </c>
      <c r="V16" s="300"/>
      <c r="W16" s="300"/>
      <c r="X16" s="300"/>
      <c r="Y16" s="300"/>
      <c r="Z16" s="300"/>
      <c r="AA16" s="300"/>
      <c r="AB16" s="300">
        <v>0</v>
      </c>
    </row>
    <row r="17" spans="2:28" x14ac:dyDescent="0.25">
      <c r="B17" s="280">
        <v>4323</v>
      </c>
      <c r="C17" s="274" t="s">
        <v>2006</v>
      </c>
      <c r="D17" s="299"/>
      <c r="E17" s="299"/>
      <c r="F17" s="299"/>
      <c r="G17" s="299"/>
      <c r="H17" s="299"/>
      <c r="I17" s="299"/>
      <c r="J17" s="299"/>
      <c r="K17" s="299"/>
      <c r="L17" s="299">
        <v>0</v>
      </c>
      <c r="M17" s="299"/>
      <c r="N17" s="299"/>
      <c r="O17" s="299"/>
      <c r="P17" s="299"/>
      <c r="Q17" s="299"/>
      <c r="R17" s="299"/>
      <c r="S17" s="299"/>
      <c r="T17" s="299"/>
      <c r="U17" s="299"/>
      <c r="V17" s="299"/>
      <c r="W17" s="299"/>
      <c r="X17" s="299"/>
      <c r="Y17" s="299"/>
      <c r="Z17" s="299"/>
      <c r="AA17" s="299"/>
      <c r="AB17" s="299"/>
    </row>
    <row r="18" spans="2:28" x14ac:dyDescent="0.25">
      <c r="B18" s="280">
        <v>4413</v>
      </c>
      <c r="C18" s="274" t="s">
        <v>1982</v>
      </c>
      <c r="D18" s="300"/>
      <c r="E18" s="300"/>
      <c r="F18" s="300"/>
      <c r="G18" s="300"/>
      <c r="H18" s="300"/>
      <c r="I18" s="300"/>
      <c r="J18" s="300"/>
      <c r="K18" s="300"/>
      <c r="L18" s="300"/>
      <c r="M18" s="300"/>
      <c r="N18" s="300"/>
      <c r="O18" s="300"/>
      <c r="P18" s="300"/>
      <c r="Q18" s="300"/>
      <c r="R18" s="300"/>
      <c r="S18" s="300"/>
      <c r="T18" s="300"/>
      <c r="U18" s="300"/>
      <c r="V18" s="300">
        <v>0</v>
      </c>
      <c r="W18" s="300">
        <v>0</v>
      </c>
      <c r="X18" s="300">
        <v>0</v>
      </c>
      <c r="Y18" s="300"/>
      <c r="Z18" s="300"/>
      <c r="AA18" s="300"/>
      <c r="AB18" s="300"/>
    </row>
    <row r="19" spans="2:28" x14ac:dyDescent="0.25">
      <c r="B19" s="280">
        <v>4551</v>
      </c>
      <c r="C19" s="274" t="s">
        <v>1983</v>
      </c>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v>0</v>
      </c>
      <c r="AB19" s="299"/>
    </row>
    <row r="20" spans="2:28" x14ac:dyDescent="0.25">
      <c r="B20" s="280">
        <v>4713</v>
      </c>
      <c r="C20" s="274" t="s">
        <v>1984</v>
      </c>
      <c r="D20" s="300"/>
      <c r="E20" s="300"/>
      <c r="F20" s="300"/>
      <c r="G20" s="300"/>
      <c r="H20" s="300"/>
      <c r="I20" s="300"/>
      <c r="J20" s="300"/>
      <c r="K20" s="300"/>
      <c r="L20" s="300"/>
      <c r="M20" s="300"/>
      <c r="N20" s="300"/>
      <c r="O20" s="300"/>
      <c r="P20" s="300"/>
      <c r="Q20" s="300">
        <v>0</v>
      </c>
      <c r="R20" s="300"/>
      <c r="S20" s="300"/>
      <c r="T20" s="300"/>
      <c r="U20" s="300"/>
      <c r="V20" s="300"/>
      <c r="W20" s="300"/>
      <c r="X20" s="300"/>
      <c r="Y20" s="300"/>
      <c r="Z20" s="300"/>
      <c r="AA20" s="300"/>
      <c r="AB20" s="300">
        <v>0</v>
      </c>
    </row>
    <row r="21" spans="2:28" x14ac:dyDescent="0.25">
      <c r="B21" s="280">
        <v>4861</v>
      </c>
      <c r="C21" s="274" t="s">
        <v>1977</v>
      </c>
      <c r="D21" s="299">
        <v>0</v>
      </c>
      <c r="E21" s="299">
        <v>0</v>
      </c>
      <c r="F21" s="299">
        <v>0</v>
      </c>
      <c r="G21" s="299"/>
      <c r="H21" s="299"/>
      <c r="I21" s="299"/>
      <c r="J21" s="299"/>
      <c r="K21" s="299"/>
      <c r="L21" s="299"/>
      <c r="M21" s="299"/>
      <c r="N21" s="299">
        <v>0</v>
      </c>
      <c r="O21" s="299"/>
      <c r="P21" s="299"/>
      <c r="Q21" s="299"/>
      <c r="R21" s="299"/>
      <c r="S21" s="299">
        <v>0</v>
      </c>
      <c r="T21" s="299"/>
      <c r="U21" s="299"/>
      <c r="V21" s="299"/>
      <c r="W21" s="299"/>
      <c r="X21" s="299"/>
      <c r="Y21" s="299"/>
      <c r="Z21" s="299"/>
      <c r="AA21" s="299"/>
      <c r="AB21" s="299"/>
    </row>
    <row r="22" spans="2:28" x14ac:dyDescent="0.25">
      <c r="B22" s="280">
        <v>4863</v>
      </c>
      <c r="C22" s="274" t="s">
        <v>1978</v>
      </c>
      <c r="D22" s="299">
        <v>0</v>
      </c>
      <c r="E22" s="299">
        <v>0</v>
      </c>
      <c r="F22" s="299">
        <v>0</v>
      </c>
      <c r="G22" s="299">
        <v>0</v>
      </c>
      <c r="H22" s="299">
        <v>0</v>
      </c>
      <c r="I22" s="299">
        <v>0</v>
      </c>
      <c r="J22" s="299"/>
      <c r="K22" s="299">
        <v>0</v>
      </c>
      <c r="L22" s="299"/>
      <c r="M22" s="299">
        <v>0</v>
      </c>
      <c r="N22" s="299">
        <v>0</v>
      </c>
      <c r="O22" s="299">
        <v>0</v>
      </c>
      <c r="P22" s="299"/>
      <c r="Q22" s="299"/>
      <c r="R22" s="299"/>
      <c r="S22" s="299">
        <v>0</v>
      </c>
      <c r="T22" s="299"/>
      <c r="U22" s="299"/>
      <c r="V22" s="299"/>
      <c r="W22" s="299"/>
      <c r="X22" s="299"/>
      <c r="Y22" s="299">
        <v>0</v>
      </c>
      <c r="Z22" s="299"/>
      <c r="AA22" s="299"/>
      <c r="AB22" s="299"/>
    </row>
    <row r="23" spans="2:28" x14ac:dyDescent="0.25">
      <c r="B23" s="280">
        <v>4867</v>
      </c>
      <c r="C23" s="274" t="s">
        <v>1979</v>
      </c>
      <c r="D23" s="299">
        <v>0</v>
      </c>
      <c r="E23" s="299">
        <v>0</v>
      </c>
      <c r="F23" s="299">
        <v>0</v>
      </c>
      <c r="G23" s="299">
        <v>0</v>
      </c>
      <c r="H23" s="299">
        <v>0</v>
      </c>
      <c r="I23" s="299">
        <v>0</v>
      </c>
      <c r="J23" s="299"/>
      <c r="K23" s="299">
        <v>0</v>
      </c>
      <c r="L23" s="299"/>
      <c r="M23" s="299">
        <v>0</v>
      </c>
      <c r="N23" s="299">
        <v>0</v>
      </c>
      <c r="O23" s="299">
        <v>0</v>
      </c>
      <c r="P23" s="299"/>
      <c r="Q23" s="299"/>
      <c r="R23" s="299"/>
      <c r="S23" s="299">
        <v>0</v>
      </c>
      <c r="T23" s="299"/>
      <c r="U23" s="299"/>
      <c r="V23" s="299"/>
      <c r="W23" s="299"/>
      <c r="X23" s="299"/>
      <c r="Y23" s="299">
        <v>0</v>
      </c>
      <c r="Z23" s="299">
        <v>0</v>
      </c>
      <c r="AA23" s="299"/>
      <c r="AB23" s="299"/>
    </row>
    <row r="24" spans="2:28" x14ac:dyDescent="0.25">
      <c r="B24" s="280">
        <v>4869</v>
      </c>
      <c r="C24" s="274" t="s">
        <v>1980</v>
      </c>
      <c r="D24" s="299">
        <v>0</v>
      </c>
      <c r="E24" s="299">
        <v>0</v>
      </c>
      <c r="F24" s="299">
        <v>0</v>
      </c>
      <c r="G24" s="299">
        <v>0</v>
      </c>
      <c r="H24" s="299">
        <v>0</v>
      </c>
      <c r="I24" s="299">
        <v>0</v>
      </c>
      <c r="J24" s="299"/>
      <c r="K24" s="299">
        <v>0</v>
      </c>
      <c r="L24" s="299">
        <v>0</v>
      </c>
      <c r="M24" s="299">
        <v>0</v>
      </c>
      <c r="N24" s="299">
        <v>0</v>
      </c>
      <c r="O24" s="299">
        <v>0</v>
      </c>
      <c r="P24" s="299">
        <v>0</v>
      </c>
      <c r="Q24" s="299"/>
      <c r="R24" s="299"/>
      <c r="S24" s="299">
        <v>0</v>
      </c>
      <c r="T24" s="299">
        <v>0</v>
      </c>
      <c r="U24" s="299">
        <v>0</v>
      </c>
      <c r="V24" s="299">
        <v>0</v>
      </c>
      <c r="W24" s="299">
        <v>0</v>
      </c>
      <c r="X24" s="299">
        <v>0</v>
      </c>
      <c r="Y24" s="299">
        <v>0</v>
      </c>
      <c r="Z24" s="299">
        <v>0</v>
      </c>
      <c r="AA24" s="299"/>
      <c r="AB24" s="299">
        <v>0</v>
      </c>
    </row>
    <row r="25" spans="2:28" x14ac:dyDescent="0.25">
      <c r="B25" s="280">
        <v>5111</v>
      </c>
      <c r="C25" s="274" t="s">
        <v>235</v>
      </c>
      <c r="D25" s="300"/>
      <c r="E25" s="300"/>
      <c r="F25" s="300"/>
      <c r="G25" s="300"/>
      <c r="H25" s="300"/>
      <c r="I25" s="300"/>
      <c r="J25" s="300"/>
      <c r="K25" s="300"/>
      <c r="L25" s="300"/>
      <c r="M25" s="300"/>
      <c r="N25" s="300"/>
      <c r="O25" s="300"/>
      <c r="P25" s="300"/>
      <c r="Q25" s="300"/>
      <c r="R25" s="300">
        <v>0</v>
      </c>
      <c r="S25" s="300"/>
      <c r="T25" s="300"/>
      <c r="U25" s="300"/>
      <c r="V25" s="300"/>
      <c r="W25" s="300"/>
      <c r="X25" s="300">
        <v>0</v>
      </c>
      <c r="Y25" s="300"/>
      <c r="Z25" s="300"/>
      <c r="AA25" s="300"/>
      <c r="AB25" s="300">
        <v>0</v>
      </c>
    </row>
    <row r="26" spans="2:28" x14ac:dyDescent="0.25">
      <c r="B26" s="280">
        <v>5711</v>
      </c>
      <c r="C26" s="274" t="s">
        <v>236</v>
      </c>
      <c r="D26" s="300"/>
      <c r="E26" s="300"/>
      <c r="F26" s="300"/>
      <c r="G26" s="300"/>
      <c r="H26" s="300"/>
      <c r="I26" s="300"/>
      <c r="J26" s="300"/>
      <c r="K26" s="300"/>
      <c r="L26" s="300"/>
      <c r="M26" s="300"/>
      <c r="N26" s="300"/>
      <c r="O26" s="300"/>
      <c r="P26" s="300"/>
      <c r="Q26" s="300">
        <v>0</v>
      </c>
      <c r="R26" s="300"/>
      <c r="S26" s="300"/>
      <c r="T26" s="300"/>
      <c r="U26" s="300"/>
      <c r="V26" s="300"/>
      <c r="W26" s="300"/>
      <c r="X26" s="300"/>
      <c r="Y26" s="300"/>
      <c r="Z26" s="300"/>
      <c r="AA26" s="300"/>
      <c r="AB26" s="300">
        <v>0</v>
      </c>
    </row>
    <row r="27" spans="2:28" x14ac:dyDescent="0.25">
      <c r="B27" s="280">
        <v>5811</v>
      </c>
      <c r="C27" s="274" t="s">
        <v>237</v>
      </c>
      <c r="D27" s="300"/>
      <c r="E27" s="300"/>
      <c r="F27" s="300"/>
      <c r="G27" s="300"/>
      <c r="H27" s="300"/>
      <c r="I27" s="300"/>
      <c r="J27" s="300"/>
      <c r="K27" s="300"/>
      <c r="L27" s="300"/>
      <c r="M27" s="300"/>
      <c r="N27" s="300"/>
      <c r="O27" s="300"/>
      <c r="P27" s="300">
        <v>0</v>
      </c>
      <c r="Q27" s="300"/>
      <c r="R27" s="300"/>
      <c r="S27" s="300"/>
      <c r="T27" s="300"/>
      <c r="U27" s="300"/>
      <c r="V27" s="300"/>
      <c r="W27" s="300"/>
      <c r="X27" s="300">
        <v>0</v>
      </c>
      <c r="Y27" s="300"/>
      <c r="Z27" s="300"/>
      <c r="AA27" s="300"/>
      <c r="AB27" s="300">
        <v>0</v>
      </c>
    </row>
    <row r="28" spans="2:28" x14ac:dyDescent="0.25">
      <c r="B28" s="280">
        <v>9121</v>
      </c>
      <c r="C28" s="276" t="s">
        <v>2005</v>
      </c>
      <c r="D28" s="299"/>
      <c r="E28" s="299"/>
      <c r="F28" s="299"/>
      <c r="G28" s="299"/>
      <c r="H28" s="299"/>
      <c r="I28" s="299"/>
      <c r="J28" s="299"/>
      <c r="K28" s="299"/>
      <c r="L28" s="299"/>
      <c r="M28" s="299"/>
      <c r="N28" s="299"/>
      <c r="O28" s="299"/>
      <c r="P28" s="299"/>
      <c r="Q28" s="299"/>
      <c r="R28" s="299"/>
      <c r="S28" s="299"/>
      <c r="T28" s="299"/>
      <c r="U28" s="299"/>
      <c r="V28" s="299"/>
      <c r="W28" s="299"/>
      <c r="X28" s="299"/>
      <c r="Y28" s="299"/>
      <c r="Z28" s="299">
        <v>0</v>
      </c>
      <c r="AA28" s="299"/>
      <c r="AB28" s="299"/>
    </row>
    <row r="29" spans="2:28" ht="13.5" x14ac:dyDescent="0.25">
      <c r="B29"/>
      <c r="C29"/>
      <c r="D29"/>
      <c r="E29"/>
      <c r="F29"/>
      <c r="G29"/>
      <c r="H29"/>
      <c r="I29"/>
      <c r="J29"/>
      <c r="K29"/>
      <c r="L29"/>
      <c r="M29"/>
      <c r="N29"/>
      <c r="O29"/>
      <c r="P29"/>
      <c r="Q29"/>
      <c r="R29"/>
      <c r="S29"/>
      <c r="T29"/>
      <c r="U29"/>
      <c r="V29"/>
      <c r="W29"/>
      <c r="X29"/>
      <c r="Y29"/>
      <c r="Z29"/>
      <c r="AA29"/>
    </row>
    <row r="30" spans="2:28" ht="13.5" x14ac:dyDescent="0.25">
      <c r="B30"/>
      <c r="C30"/>
      <c r="D30"/>
      <c r="E30"/>
      <c r="F30"/>
      <c r="G30"/>
      <c r="H30"/>
      <c r="I30"/>
      <c r="J30"/>
      <c r="K30"/>
      <c r="L30"/>
      <c r="M30"/>
      <c r="N30"/>
      <c r="O30"/>
      <c r="P30"/>
      <c r="Q30"/>
      <c r="R30"/>
      <c r="S30"/>
      <c r="T30"/>
      <c r="U30"/>
      <c r="V30"/>
      <c r="W30"/>
      <c r="X30"/>
      <c r="Y30"/>
      <c r="Z30"/>
      <c r="AA30"/>
    </row>
  </sheetData>
  <sheetProtection algorithmName="SHA-512" hashValue="QLSEFyswmnoQDg47g5Bj6byvbVV4NcsjDygfgiIFa6YCM4Zn3Y2bXN5nnb6bajjIuWwd3hKocqr/YYolozFoqQ==" saltValue="PdS382uMRDv3xYKG/UIsoQ==" spinCount="100000" sheet="1" objects="1" scenarios="1" pivotTables="0"/>
  <phoneticPr fontId="14" type="noConversion"/>
  <conditionalFormatting sqref="B11:B27">
    <cfRule type="expression" dxfId="155" priority="41" stopIfTrue="1">
      <formula>RIGHT($B11,1)="0"</formula>
    </cfRule>
    <cfRule type="expression" dxfId="154" priority="42" stopIfTrue="1">
      <formula>B11&lt;&gt;""</formula>
    </cfRule>
    <cfRule type="expression" dxfId="153" priority="43" stopIfTrue="1">
      <formula>$I11&lt;&gt;""</formula>
    </cfRule>
  </conditionalFormatting>
  <conditionalFormatting sqref="C11:C27">
    <cfRule type="expression" dxfId="152" priority="44" stopIfTrue="1">
      <formula>RIGHT($B11,1)="0"</formula>
    </cfRule>
    <cfRule type="expression" dxfId="151" priority="45" stopIfTrue="1">
      <formula>C11&lt;&gt;""</formula>
    </cfRule>
    <cfRule type="expression" dxfId="150" priority="46" stopIfTrue="1">
      <formula>$I11&lt;&gt;""</formula>
    </cfRule>
  </conditionalFormatting>
  <conditionalFormatting sqref="C10:AA10">
    <cfRule type="expression" dxfId="149" priority="50" stopIfTrue="1">
      <formula>TRUE</formula>
    </cfRule>
  </conditionalFormatting>
  <conditionalFormatting sqref="C9:AA9">
    <cfRule type="expression" dxfId="148" priority="51" stopIfTrue="1">
      <formula>TRUE</formula>
    </cfRule>
  </conditionalFormatting>
  <conditionalFormatting pivot="1" sqref="D11:D28">
    <cfRule type="expression" dxfId="147" priority="38" stopIfTrue="1">
      <formula>AND($C11&lt;&gt;"",D11&lt;&gt;"")</formula>
    </cfRule>
  </conditionalFormatting>
  <conditionalFormatting pivot="1" sqref="D11:D28">
    <cfRule type="expression" dxfId="146" priority="35" stopIfTrue="1">
      <formula>OR($C11="",D11="")</formula>
    </cfRule>
  </conditionalFormatting>
  <conditionalFormatting sqref="AA10">
    <cfRule type="expression" dxfId="145" priority="34" stopIfTrue="1">
      <formula>TRUE</formula>
    </cfRule>
  </conditionalFormatting>
  <conditionalFormatting sqref="AA9">
    <cfRule type="expression" dxfId="144" priority="33" stopIfTrue="1">
      <formula>TRUE</formula>
    </cfRule>
  </conditionalFormatting>
  <conditionalFormatting sqref="C28:C30">
    <cfRule type="expression" dxfId="143" priority="25" stopIfTrue="1">
      <formula>RIGHT($B28,1)="0"</formula>
    </cfRule>
    <cfRule type="expression" dxfId="142" priority="26" stopIfTrue="1">
      <formula>C28&lt;&gt;""</formula>
    </cfRule>
    <cfRule type="expression" dxfId="141" priority="27" stopIfTrue="1">
      <formula>$I28&lt;&gt;""</formula>
    </cfRule>
  </conditionalFormatting>
  <conditionalFormatting pivot="1" sqref="D11:D28">
    <cfRule type="expression" dxfId="140" priority="24" stopIfTrue="1">
      <formula>AND($C11&lt;&gt;"",D11&lt;&gt;"")</formula>
    </cfRule>
  </conditionalFormatting>
  <conditionalFormatting pivot="1" sqref="D11:D28">
    <cfRule type="expression" dxfId="139" priority="23" stopIfTrue="1">
      <formula>OR($C11="",D11="")</formula>
    </cfRule>
  </conditionalFormatting>
  <conditionalFormatting pivot="1" sqref="E11:AA28">
    <cfRule type="expression" dxfId="138" priority="12" stopIfTrue="1">
      <formula>AND($C11&lt;&gt;"",E11&lt;&gt;"")</formula>
    </cfRule>
  </conditionalFormatting>
  <conditionalFormatting pivot="1" sqref="E11:AA28">
    <cfRule type="expression" dxfId="137" priority="11" stopIfTrue="1">
      <formula>OR($C11="",E11="")</formula>
    </cfRule>
  </conditionalFormatting>
  <conditionalFormatting pivot="1" sqref="E11:AA28">
    <cfRule type="expression" dxfId="136" priority="10" stopIfTrue="1">
      <formula>AND($C11&lt;&gt;"",E11&lt;&gt;"")</formula>
    </cfRule>
  </conditionalFormatting>
  <conditionalFormatting pivot="1" sqref="E11:AA28">
    <cfRule type="expression" dxfId="135" priority="9" stopIfTrue="1">
      <formula>OR($C11="",E11="")</formula>
    </cfRule>
  </conditionalFormatting>
  <conditionalFormatting sqref="AB10">
    <cfRule type="expression" dxfId="134" priority="7" stopIfTrue="1">
      <formula>TRUE</formula>
    </cfRule>
  </conditionalFormatting>
  <conditionalFormatting sqref="AB9">
    <cfRule type="expression" dxfId="133" priority="8" stopIfTrue="1">
      <formula>TRUE</formula>
    </cfRule>
  </conditionalFormatting>
  <conditionalFormatting sqref="AB10">
    <cfRule type="expression" dxfId="132" priority="6" stopIfTrue="1">
      <formula>TRUE</formula>
    </cfRule>
  </conditionalFormatting>
  <conditionalFormatting sqref="AB9">
    <cfRule type="expression" dxfId="131" priority="5" stopIfTrue="1">
      <formula>TRUE</formula>
    </cfRule>
  </conditionalFormatting>
  <conditionalFormatting pivot="1" sqref="AB11:AB28">
    <cfRule type="expression" dxfId="130" priority="4" stopIfTrue="1">
      <formula>AND($C11&lt;&gt;"",AB11&lt;&gt;"")</formula>
    </cfRule>
  </conditionalFormatting>
  <conditionalFormatting pivot="1" sqref="AB11:AB28">
    <cfRule type="expression" dxfId="129" priority="3" stopIfTrue="1">
      <formula>OR($C11="",AB11="")</formula>
    </cfRule>
  </conditionalFormatting>
  <conditionalFormatting pivot="1" sqref="AB11:AB28">
    <cfRule type="expression" dxfId="128" priority="2" stopIfTrue="1">
      <formula>AND($C11&lt;&gt;"",AB11&lt;&gt;"")</formula>
    </cfRule>
  </conditionalFormatting>
  <conditionalFormatting pivot="1" sqref="AB11:AB28">
    <cfRule type="expression" dxfId="127" priority="1" stopIfTrue="1">
      <formula>OR($C11="",AB11="")</formula>
    </cfRule>
  </conditionalFormatting>
  <pageMargins left="0.39370078740157483" right="0.39370078740157483" top="0.59055118110236227" bottom="0.19685039370078741" header="0" footer="0.51181102362204722"/>
  <pageSetup paperSize="9"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O408"/>
  <sheetViews>
    <sheetView showGridLines="0" showRowColHeaders="0" workbookViewId="0">
      <selection activeCell="D3" sqref="D3"/>
    </sheetView>
  </sheetViews>
  <sheetFormatPr defaultRowHeight="12.75" x14ac:dyDescent="0.25"/>
  <cols>
    <col min="1" max="1" width="1.42578125" style="25" customWidth="1"/>
    <col min="2" max="2" width="1.42578125" style="25" hidden="1" customWidth="1"/>
    <col min="3" max="3" width="56" style="28" customWidth="1"/>
    <col min="4" max="4" width="20.42578125" style="28" hidden="1" customWidth="1"/>
    <col min="5" max="5" width="60.5703125" style="85" customWidth="1"/>
    <col min="6" max="6" width="52" style="85" hidden="1" customWidth="1"/>
    <col min="7" max="7" width="15.140625" style="85" hidden="1" customWidth="1"/>
    <col min="8" max="16384" width="9.140625" style="25"/>
  </cols>
  <sheetData>
    <row r="1" spans="1:15" s="4" customFormat="1" ht="7.5" customHeight="1" x14ac:dyDescent="0.2">
      <c r="A1" s="1"/>
      <c r="B1" s="1"/>
      <c r="C1" s="1"/>
      <c r="D1" s="1"/>
      <c r="E1" s="2"/>
      <c r="F1" s="2"/>
      <c r="G1" s="2"/>
    </row>
    <row r="2" spans="1:15" s="4" customFormat="1" ht="13.5" customHeight="1" x14ac:dyDescent="0.2">
      <c r="A2" s="5"/>
      <c r="B2" s="5"/>
      <c r="C2" s="100"/>
      <c r="D2" s="100"/>
      <c r="E2" s="100"/>
      <c r="F2" s="47"/>
      <c r="G2" s="47"/>
    </row>
    <row r="3" spans="1:15" s="4" customFormat="1" ht="13.5" customHeight="1" x14ac:dyDescent="0.2">
      <c r="A3" s="5"/>
      <c r="B3" s="5"/>
      <c r="C3" s="100"/>
      <c r="D3" s="100"/>
      <c r="E3" s="100"/>
      <c r="F3" s="47"/>
      <c r="G3" s="47"/>
    </row>
    <row r="4" spans="1:15" s="4" customFormat="1" ht="12.75" customHeight="1" x14ac:dyDescent="0.2">
      <c r="A4" s="5"/>
      <c r="B4" s="5"/>
      <c r="C4" s="100"/>
      <c r="D4" s="100"/>
      <c r="E4" s="100"/>
      <c r="F4" s="47"/>
      <c r="G4" s="47"/>
    </row>
    <row r="5" spans="1:15" s="4" customFormat="1" ht="4.5" customHeight="1" x14ac:dyDescent="0.2">
      <c r="A5" s="5"/>
      <c r="B5" s="5"/>
      <c r="C5" s="5"/>
      <c r="D5" s="5"/>
      <c r="E5" s="5"/>
      <c r="F5" s="5"/>
      <c r="G5" s="5"/>
    </row>
    <row r="6" spans="1:15" s="6" customFormat="1" ht="3.75" customHeight="1" x14ac:dyDescent="0.25">
      <c r="C6" s="29"/>
      <c r="D6" s="29"/>
      <c r="E6" s="83"/>
      <c r="F6" s="83"/>
      <c r="G6" s="83"/>
    </row>
    <row r="7" spans="1:15" s="6" customFormat="1" ht="10.5" customHeight="1" x14ac:dyDescent="0.25">
      <c r="C7" s="69" t="str">
        <f ca="1">CONCATENATE("Price List applicable for ",Data!A9,". Effective from ",Data!A11,". ")</f>
        <v xml:space="preserve">Price List applicable for Russian Federation. Effective from January 1st 2016. </v>
      </c>
      <c r="D7" s="69"/>
      <c r="E7" s="264" t="s">
        <v>2265</v>
      </c>
      <c r="F7" s="84"/>
      <c r="G7" s="84"/>
      <c r="H7" s="25"/>
      <c r="I7" s="25"/>
      <c r="J7" s="25"/>
      <c r="K7" s="25"/>
      <c r="L7" s="25"/>
    </row>
    <row r="8" spans="1:15" s="6" customFormat="1" ht="10.5" customHeight="1" x14ac:dyDescent="0.25">
      <c r="C8" s="92" t="str">
        <f ca="1">CONCATENATE(Data!A5,". ",Data!A7)</f>
        <v>Kaspersky Lab. 39A/3 Leningradskoe Shosse Moscow, 125212. sales@kaspersky.com</v>
      </c>
      <c r="D8" s="69"/>
      <c r="E8" s="84"/>
      <c r="F8" s="84"/>
      <c r="G8" s="84"/>
      <c r="H8" s="25"/>
      <c r="I8" s="25"/>
      <c r="J8" s="4"/>
      <c r="K8" s="4"/>
      <c r="L8" s="4"/>
      <c r="M8" s="4"/>
      <c r="N8" s="4"/>
      <c r="O8" s="4"/>
    </row>
    <row r="9" spans="1:15" s="32" customFormat="1" x14ac:dyDescent="0.25">
      <c r="C9" s="253"/>
      <c r="D9" s="250"/>
      <c r="E9" s="250"/>
      <c r="F9" s="258"/>
      <c r="G9" s="255"/>
      <c r="H9" s="255"/>
      <c r="I9" s="255"/>
      <c r="J9" s="255"/>
      <c r="K9" s="259"/>
      <c r="L9" s="4"/>
      <c r="M9" s="4"/>
      <c r="N9" s="4"/>
      <c r="O9" s="4"/>
    </row>
    <row r="10" spans="1:15" s="32" customFormat="1" x14ac:dyDescent="0.25">
      <c r="C10" s="260" t="s">
        <v>233</v>
      </c>
      <c r="D10" s="260" t="s">
        <v>218</v>
      </c>
      <c r="E10" s="260" t="s">
        <v>234</v>
      </c>
      <c r="F10" s="249"/>
      <c r="G10" s="251"/>
      <c r="H10" s="251"/>
      <c r="I10" s="251"/>
      <c r="J10" s="251"/>
      <c r="K10" s="252"/>
      <c r="L10" s="4"/>
      <c r="M10" s="4"/>
      <c r="N10" s="4"/>
      <c r="O10" s="4"/>
    </row>
    <row r="11" spans="1:15" x14ac:dyDescent="0.25">
      <c r="C11" s="248" t="s">
        <v>322</v>
      </c>
      <c r="D11" s="248" t="s">
        <v>246</v>
      </c>
      <c r="E11" s="261" t="s">
        <v>2010</v>
      </c>
      <c r="F11" s="254"/>
      <c r="G11" s="255"/>
      <c r="H11" s="255"/>
      <c r="I11" s="255"/>
      <c r="J11" s="255"/>
      <c r="K11" s="255"/>
      <c r="L11" s="6"/>
      <c r="M11" s="6"/>
      <c r="N11" s="6"/>
      <c r="O11" s="6"/>
    </row>
    <row r="12" spans="1:15" ht="25.5" x14ac:dyDescent="0.25">
      <c r="C12" s="248" t="s">
        <v>323</v>
      </c>
      <c r="D12" s="248">
        <v>1</v>
      </c>
      <c r="E12" s="261" t="s">
        <v>2011</v>
      </c>
      <c r="F12" s="256"/>
      <c r="G12" s="257"/>
      <c r="H12" s="257"/>
      <c r="I12" s="257"/>
      <c r="J12" s="257"/>
      <c r="K12" s="257"/>
      <c r="M12" s="6"/>
      <c r="N12" s="6"/>
    </row>
    <row r="13" spans="1:15" x14ac:dyDescent="0.25">
      <c r="C13" s="248" t="s">
        <v>324</v>
      </c>
      <c r="D13" s="248">
        <v>1</v>
      </c>
      <c r="E13" s="261" t="s">
        <v>2012</v>
      </c>
      <c r="F13" s="256"/>
      <c r="G13" s="257"/>
      <c r="H13" s="257"/>
      <c r="I13" s="257"/>
      <c r="J13" s="257"/>
      <c r="K13" s="257"/>
      <c r="L13" s="4"/>
      <c r="M13" s="4"/>
      <c r="N13" s="4"/>
      <c r="O13" s="4"/>
    </row>
    <row r="14" spans="1:15" x14ac:dyDescent="0.25">
      <c r="C14" s="248" t="s">
        <v>325</v>
      </c>
      <c r="D14" s="248">
        <v>1</v>
      </c>
      <c r="E14" s="261" t="s">
        <v>2009</v>
      </c>
      <c r="F14" s="256"/>
      <c r="G14" s="257"/>
      <c r="H14" s="257"/>
      <c r="I14" s="257"/>
      <c r="J14" s="257"/>
      <c r="K14" s="257"/>
      <c r="L14" s="4"/>
      <c r="M14" s="4"/>
      <c r="N14" s="4"/>
      <c r="O14" s="4"/>
    </row>
    <row r="15" spans="1:15" x14ac:dyDescent="0.25">
      <c r="C15" s="248" t="s">
        <v>326</v>
      </c>
      <c r="D15" s="248">
        <v>1</v>
      </c>
      <c r="E15" s="261" t="s">
        <v>2013</v>
      </c>
      <c r="F15" s="256"/>
      <c r="G15" s="257"/>
      <c r="H15" s="257"/>
      <c r="I15" s="257"/>
      <c r="J15" s="257"/>
      <c r="K15" s="257"/>
    </row>
    <row r="16" spans="1:15" x14ac:dyDescent="0.25">
      <c r="C16" s="248" t="s">
        <v>327</v>
      </c>
      <c r="D16" s="248">
        <v>1</v>
      </c>
      <c r="E16" s="261" t="s">
        <v>2014</v>
      </c>
      <c r="F16" s="256"/>
      <c r="G16" s="257"/>
      <c r="H16" s="257"/>
      <c r="I16" s="257"/>
      <c r="J16" s="257"/>
      <c r="K16" s="257"/>
    </row>
    <row r="17" spans="3:11" x14ac:dyDescent="0.25">
      <c r="C17" s="248" t="s">
        <v>328</v>
      </c>
      <c r="D17" s="248">
        <v>1</v>
      </c>
      <c r="E17" s="261" t="s">
        <v>2009</v>
      </c>
      <c r="F17" s="256"/>
      <c r="G17" s="257"/>
      <c r="H17" s="257"/>
      <c r="I17" s="257"/>
      <c r="J17" s="257"/>
      <c r="K17" s="257"/>
    </row>
    <row r="18" spans="3:11" x14ac:dyDescent="0.25">
      <c r="C18" s="248" t="s">
        <v>329</v>
      </c>
      <c r="D18" s="248">
        <v>1</v>
      </c>
      <c r="E18" s="261" t="s">
        <v>2013</v>
      </c>
      <c r="F18" s="256"/>
      <c r="G18" s="257"/>
      <c r="H18" s="257"/>
      <c r="I18" s="257"/>
      <c r="J18" s="257"/>
      <c r="K18" s="257"/>
    </row>
    <row r="19" spans="3:11" ht="25.5" x14ac:dyDescent="0.25">
      <c r="C19" s="248" t="s">
        <v>330</v>
      </c>
      <c r="D19" s="248">
        <v>1</v>
      </c>
      <c r="E19" s="261" t="s">
        <v>2262</v>
      </c>
      <c r="F19" s="256"/>
      <c r="G19" s="257"/>
      <c r="H19" s="257"/>
      <c r="I19" s="257"/>
      <c r="J19" s="257"/>
      <c r="K19" s="257"/>
    </row>
    <row r="20" spans="3:11" ht="25.5" x14ac:dyDescent="0.25">
      <c r="C20" s="248" t="s">
        <v>331</v>
      </c>
      <c r="D20" s="248">
        <v>1</v>
      </c>
      <c r="E20" s="261" t="s">
        <v>2261</v>
      </c>
      <c r="F20" s="256"/>
      <c r="G20" s="257"/>
      <c r="H20" s="257"/>
      <c r="I20" s="257"/>
      <c r="J20" s="257"/>
      <c r="K20" s="257"/>
    </row>
    <row r="21" spans="3:11" x14ac:dyDescent="0.25">
      <c r="C21" s="248" t="s">
        <v>332</v>
      </c>
      <c r="D21" s="248">
        <v>1</v>
      </c>
      <c r="E21" s="261" t="s">
        <v>2015</v>
      </c>
      <c r="F21" s="256"/>
      <c r="G21" s="257"/>
      <c r="H21" s="257"/>
      <c r="I21" s="257"/>
      <c r="J21" s="257"/>
      <c r="K21" s="257"/>
    </row>
    <row r="22" spans="3:11" x14ac:dyDescent="0.25">
      <c r="C22" s="248" t="s">
        <v>333</v>
      </c>
      <c r="D22" s="248" t="s">
        <v>246</v>
      </c>
      <c r="E22" s="261" t="s">
        <v>2015</v>
      </c>
      <c r="F22" s="256"/>
      <c r="G22" s="257"/>
      <c r="H22" s="257"/>
      <c r="I22" s="257"/>
      <c r="J22" s="257"/>
      <c r="K22" s="257"/>
    </row>
    <row r="23" spans="3:11" ht="38.25" x14ac:dyDescent="0.25">
      <c r="C23" s="248" t="s">
        <v>334</v>
      </c>
      <c r="D23" s="248">
        <v>1</v>
      </c>
      <c r="E23" s="261" t="s">
        <v>2260</v>
      </c>
      <c r="F23" s="256"/>
      <c r="G23" s="257"/>
      <c r="H23" s="257"/>
      <c r="I23" s="257"/>
      <c r="J23" s="257"/>
      <c r="K23" s="257"/>
    </row>
    <row r="24" spans="3:11" ht="38.25" x14ac:dyDescent="0.25">
      <c r="C24" s="248" t="s">
        <v>335</v>
      </c>
      <c r="D24" s="248">
        <v>1</v>
      </c>
      <c r="E24" s="261" t="s">
        <v>2264</v>
      </c>
      <c r="F24" s="256"/>
      <c r="G24" s="257"/>
      <c r="H24" s="257"/>
      <c r="I24" s="257"/>
      <c r="J24" s="257"/>
      <c r="K24" s="257"/>
    </row>
    <row r="25" spans="3:11" ht="13.5" x14ac:dyDescent="0.25">
      <c r="C25"/>
      <c r="D25"/>
      <c r="E25"/>
      <c r="F25"/>
      <c r="G25"/>
      <c r="H25"/>
      <c r="I25"/>
      <c r="J25"/>
      <c r="K25"/>
    </row>
    <row r="26" spans="3:11" ht="13.5" x14ac:dyDescent="0.25">
      <c r="C26"/>
      <c r="D26"/>
      <c r="E26"/>
      <c r="F26"/>
      <c r="G26"/>
      <c r="H26"/>
      <c r="I26"/>
      <c r="J26"/>
      <c r="K26"/>
    </row>
    <row r="27" spans="3:11" ht="13.5" x14ac:dyDescent="0.25">
      <c r="C27"/>
      <c r="D27"/>
      <c r="E27"/>
      <c r="F27"/>
      <c r="G27"/>
      <c r="H27"/>
      <c r="I27"/>
      <c r="J27"/>
      <c r="K27"/>
    </row>
    <row r="28" spans="3:11" ht="13.5" x14ac:dyDescent="0.25">
      <c r="C28"/>
      <c r="D28"/>
      <c r="E28"/>
      <c r="F28"/>
      <c r="G28"/>
      <c r="H28"/>
      <c r="I28"/>
      <c r="J28"/>
      <c r="K28"/>
    </row>
    <row r="29" spans="3:11" ht="13.5" x14ac:dyDescent="0.25">
      <c r="C29"/>
      <c r="D29"/>
      <c r="E29"/>
      <c r="F29"/>
      <c r="G29"/>
      <c r="H29"/>
      <c r="I29"/>
      <c r="J29"/>
      <c r="K29"/>
    </row>
    <row r="30" spans="3:11" ht="13.5" x14ac:dyDescent="0.25">
      <c r="C30"/>
      <c r="D30"/>
      <c r="E30"/>
      <c r="F30"/>
      <c r="G30"/>
      <c r="H30"/>
      <c r="I30"/>
      <c r="J30"/>
      <c r="K30"/>
    </row>
    <row r="31" spans="3:11" ht="13.5" x14ac:dyDescent="0.25">
      <c r="C31"/>
      <c r="D31"/>
      <c r="E31"/>
      <c r="F31"/>
      <c r="G31"/>
      <c r="H31"/>
      <c r="I31"/>
      <c r="J31"/>
      <c r="K31"/>
    </row>
    <row r="32" spans="3:11" ht="13.5" x14ac:dyDescent="0.25">
      <c r="C32"/>
      <c r="D32"/>
      <c r="E32"/>
      <c r="F32"/>
      <c r="G32"/>
      <c r="H32"/>
      <c r="I32"/>
      <c r="J32"/>
      <c r="K32"/>
    </row>
    <row r="33" spans="3:11" ht="13.5" x14ac:dyDescent="0.25">
      <c r="C33"/>
      <c r="D33"/>
      <c r="E33"/>
      <c r="F33"/>
      <c r="G33"/>
      <c r="H33"/>
      <c r="I33"/>
      <c r="J33"/>
      <c r="K33"/>
    </row>
    <row r="34" spans="3:11" ht="13.5" x14ac:dyDescent="0.25">
      <c r="C34"/>
      <c r="D34"/>
      <c r="E34"/>
      <c r="F34"/>
      <c r="G34"/>
      <c r="H34"/>
      <c r="I34"/>
      <c r="J34"/>
      <c r="K34"/>
    </row>
    <row r="35" spans="3:11" ht="13.5" x14ac:dyDescent="0.25">
      <c r="C35"/>
      <c r="D35"/>
      <c r="E35"/>
      <c r="F35"/>
      <c r="G35"/>
      <c r="H35"/>
      <c r="I35"/>
      <c r="J35"/>
      <c r="K35"/>
    </row>
    <row r="36" spans="3:11" ht="13.5" x14ac:dyDescent="0.25">
      <c r="C36"/>
      <c r="D36"/>
      <c r="E36"/>
      <c r="F36"/>
      <c r="G36"/>
      <c r="H36"/>
      <c r="I36"/>
      <c r="J36"/>
      <c r="K36"/>
    </row>
    <row r="37" spans="3:11" ht="13.5" x14ac:dyDescent="0.25">
      <c r="C37"/>
      <c r="D37"/>
      <c r="E37"/>
      <c r="F37"/>
      <c r="G37"/>
      <c r="H37"/>
      <c r="I37"/>
      <c r="J37"/>
      <c r="K37"/>
    </row>
    <row r="38" spans="3:11" ht="13.5" x14ac:dyDescent="0.25">
      <c r="C38"/>
      <c r="D38"/>
      <c r="E38"/>
      <c r="F38"/>
      <c r="G38"/>
      <c r="H38"/>
      <c r="I38"/>
      <c r="J38"/>
      <c r="K38"/>
    </row>
    <row r="39" spans="3:11" ht="13.5" x14ac:dyDescent="0.25">
      <c r="C39"/>
      <c r="D39"/>
      <c r="E39"/>
      <c r="F39"/>
      <c r="G39"/>
      <c r="H39"/>
      <c r="I39"/>
      <c r="J39"/>
      <c r="K39"/>
    </row>
    <row r="40" spans="3:11" ht="13.5" x14ac:dyDescent="0.25">
      <c r="C40"/>
      <c r="D40"/>
      <c r="E40"/>
      <c r="F40"/>
      <c r="G40"/>
      <c r="H40"/>
      <c r="I40"/>
      <c r="J40"/>
      <c r="K40"/>
    </row>
    <row r="41" spans="3:11" ht="13.5" x14ac:dyDescent="0.25">
      <c r="C41"/>
      <c r="D41"/>
      <c r="E41"/>
      <c r="F41"/>
      <c r="G41"/>
      <c r="H41"/>
      <c r="I41"/>
      <c r="J41"/>
      <c r="K41"/>
    </row>
    <row r="42" spans="3:11" ht="13.5" x14ac:dyDescent="0.25">
      <c r="C42"/>
      <c r="D42"/>
      <c r="E42"/>
      <c r="F42"/>
      <c r="G42"/>
      <c r="H42"/>
      <c r="I42"/>
      <c r="J42"/>
      <c r="K42"/>
    </row>
    <row r="43" spans="3:11" ht="13.5" x14ac:dyDescent="0.25">
      <c r="C43"/>
      <c r="D43"/>
      <c r="E43"/>
      <c r="F43"/>
      <c r="G43"/>
      <c r="H43"/>
      <c r="I43"/>
      <c r="J43"/>
      <c r="K43"/>
    </row>
    <row r="44" spans="3:11" ht="13.5" x14ac:dyDescent="0.25">
      <c r="C44"/>
      <c r="D44"/>
      <c r="E44"/>
      <c r="F44"/>
      <c r="G44"/>
      <c r="H44"/>
      <c r="I44"/>
      <c r="J44"/>
      <c r="K44"/>
    </row>
    <row r="45" spans="3:11" ht="13.5" x14ac:dyDescent="0.25">
      <c r="C45"/>
      <c r="D45"/>
      <c r="E45"/>
      <c r="F45"/>
      <c r="G45"/>
      <c r="H45"/>
      <c r="I45"/>
      <c r="J45"/>
      <c r="K45"/>
    </row>
    <row r="46" spans="3:11" ht="13.5" x14ac:dyDescent="0.25">
      <c r="C46"/>
      <c r="D46"/>
      <c r="E46"/>
      <c r="F46"/>
      <c r="G46"/>
      <c r="H46"/>
      <c r="I46"/>
      <c r="J46"/>
      <c r="K46"/>
    </row>
    <row r="47" spans="3:11" ht="13.5" x14ac:dyDescent="0.25">
      <c r="C47"/>
      <c r="D47"/>
      <c r="E47"/>
      <c r="F47"/>
      <c r="G47"/>
      <c r="H47"/>
      <c r="I47"/>
      <c r="J47"/>
      <c r="K47"/>
    </row>
    <row r="48" spans="3:11" ht="13.5" x14ac:dyDescent="0.25">
      <c r="C48"/>
      <c r="D48"/>
      <c r="E48"/>
      <c r="F48"/>
      <c r="G48"/>
      <c r="H48"/>
      <c r="I48"/>
      <c r="J48"/>
      <c r="K48"/>
    </row>
    <row r="49" spans="3:11" ht="13.5" x14ac:dyDescent="0.25">
      <c r="C49"/>
      <c r="D49"/>
      <c r="E49"/>
      <c r="F49"/>
      <c r="G49"/>
      <c r="H49"/>
      <c r="I49"/>
      <c r="J49"/>
      <c r="K49"/>
    </row>
    <row r="50" spans="3:11" ht="13.5" x14ac:dyDescent="0.25">
      <c r="C50"/>
      <c r="D50"/>
      <c r="E50"/>
      <c r="F50"/>
      <c r="G50"/>
      <c r="H50"/>
      <c r="I50"/>
      <c r="J50"/>
      <c r="K50"/>
    </row>
    <row r="51" spans="3:11" ht="13.5" x14ac:dyDescent="0.25">
      <c r="C51"/>
      <c r="D51"/>
      <c r="E51"/>
      <c r="F51"/>
      <c r="G51"/>
      <c r="H51"/>
      <c r="I51"/>
      <c r="J51"/>
      <c r="K51"/>
    </row>
    <row r="52" spans="3:11" ht="13.5" x14ac:dyDescent="0.25">
      <c r="C52"/>
      <c r="D52"/>
      <c r="E52"/>
      <c r="F52"/>
      <c r="G52"/>
      <c r="H52"/>
      <c r="I52"/>
      <c r="J52"/>
      <c r="K52"/>
    </row>
    <row r="53" spans="3:11" ht="13.5" x14ac:dyDescent="0.25">
      <c r="C53"/>
      <c r="D53"/>
      <c r="E53"/>
      <c r="F53"/>
      <c r="G53"/>
      <c r="H53"/>
      <c r="I53"/>
      <c r="J53"/>
      <c r="K53"/>
    </row>
    <row r="54" spans="3:11" ht="13.5" x14ac:dyDescent="0.25">
      <c r="C54"/>
      <c r="D54"/>
      <c r="E54"/>
      <c r="F54"/>
      <c r="G54"/>
      <c r="H54"/>
      <c r="I54"/>
      <c r="J54"/>
      <c r="K54"/>
    </row>
    <row r="55" spans="3:11" ht="13.5" x14ac:dyDescent="0.25">
      <c r="C55"/>
      <c r="D55"/>
      <c r="E55"/>
      <c r="F55"/>
      <c r="G55"/>
      <c r="H55"/>
      <c r="I55"/>
      <c r="J55"/>
      <c r="K55"/>
    </row>
    <row r="56" spans="3:11" ht="13.5" x14ac:dyDescent="0.25">
      <c r="C56"/>
      <c r="D56"/>
      <c r="E56"/>
      <c r="F56"/>
      <c r="G56"/>
      <c r="H56"/>
      <c r="I56"/>
      <c r="J56"/>
      <c r="K56"/>
    </row>
    <row r="57" spans="3:11" ht="13.5" x14ac:dyDescent="0.25">
      <c r="C57"/>
      <c r="D57"/>
      <c r="E57"/>
      <c r="F57"/>
      <c r="G57"/>
      <c r="H57"/>
      <c r="I57"/>
      <c r="J57"/>
      <c r="K57"/>
    </row>
    <row r="58" spans="3:11" ht="13.5" x14ac:dyDescent="0.25">
      <c r="C58"/>
      <c r="D58"/>
      <c r="E58"/>
      <c r="F58"/>
      <c r="G58"/>
      <c r="H58"/>
      <c r="I58"/>
      <c r="J58"/>
      <c r="K58"/>
    </row>
    <row r="59" spans="3:11" ht="13.5" x14ac:dyDescent="0.25">
      <c r="C59"/>
      <c r="D59"/>
      <c r="E59"/>
      <c r="F59"/>
      <c r="G59"/>
      <c r="H59"/>
      <c r="I59"/>
      <c r="J59"/>
      <c r="K59"/>
    </row>
    <row r="60" spans="3:11" ht="13.5" x14ac:dyDescent="0.25">
      <c r="C60"/>
      <c r="D60"/>
      <c r="E60"/>
      <c r="F60"/>
      <c r="G60"/>
      <c r="H60"/>
      <c r="I60"/>
      <c r="J60"/>
      <c r="K60"/>
    </row>
    <row r="61" spans="3:11" ht="13.5" x14ac:dyDescent="0.25">
      <c r="C61"/>
      <c r="D61"/>
      <c r="E61"/>
      <c r="F61"/>
      <c r="G61"/>
      <c r="H61"/>
      <c r="I61"/>
      <c r="J61"/>
      <c r="K61"/>
    </row>
    <row r="62" spans="3:11" ht="13.5" x14ac:dyDescent="0.25">
      <c r="C62"/>
      <c r="D62"/>
      <c r="E62"/>
      <c r="F62"/>
      <c r="G62"/>
      <c r="H62"/>
      <c r="I62"/>
      <c r="J62"/>
      <c r="K62"/>
    </row>
    <row r="63" spans="3:11" ht="13.5" x14ac:dyDescent="0.25">
      <c r="C63"/>
      <c r="D63"/>
      <c r="E63"/>
      <c r="F63"/>
      <c r="G63"/>
      <c r="H63"/>
      <c r="I63"/>
      <c r="J63"/>
      <c r="K63"/>
    </row>
    <row r="64" spans="3:11" ht="13.5" x14ac:dyDescent="0.25">
      <c r="C64"/>
      <c r="D64"/>
      <c r="E64"/>
      <c r="F64"/>
      <c r="G64"/>
      <c r="H64"/>
      <c r="I64"/>
      <c r="J64"/>
      <c r="K64"/>
    </row>
    <row r="65" spans="3:11" ht="13.5" x14ac:dyDescent="0.25">
      <c r="C65"/>
      <c r="D65"/>
      <c r="E65"/>
      <c r="F65"/>
      <c r="G65"/>
      <c r="H65"/>
      <c r="I65"/>
      <c r="J65"/>
      <c r="K65"/>
    </row>
    <row r="66" spans="3:11" ht="13.5" x14ac:dyDescent="0.25">
      <c r="C66"/>
      <c r="D66"/>
      <c r="E66"/>
      <c r="F66"/>
      <c r="G66"/>
      <c r="H66"/>
      <c r="I66"/>
      <c r="J66"/>
      <c r="K66"/>
    </row>
    <row r="67" spans="3:11" ht="13.5" x14ac:dyDescent="0.25">
      <c r="C67"/>
      <c r="D67"/>
      <c r="E67"/>
      <c r="F67"/>
      <c r="G67"/>
      <c r="H67"/>
      <c r="I67"/>
      <c r="J67"/>
      <c r="K67"/>
    </row>
    <row r="68" spans="3:11" ht="13.5" x14ac:dyDescent="0.25">
      <c r="C68"/>
      <c r="D68"/>
      <c r="E68"/>
      <c r="F68"/>
      <c r="G68"/>
      <c r="H68"/>
      <c r="I68"/>
      <c r="J68"/>
      <c r="K68"/>
    </row>
    <row r="69" spans="3:11" ht="13.5" x14ac:dyDescent="0.25">
      <c r="C69"/>
      <c r="D69"/>
      <c r="E69"/>
      <c r="F69"/>
      <c r="G69"/>
      <c r="H69"/>
      <c r="I69"/>
      <c r="J69"/>
      <c r="K69"/>
    </row>
    <row r="70" spans="3:11" ht="13.5" x14ac:dyDescent="0.25">
      <c r="C70"/>
      <c r="D70"/>
      <c r="E70"/>
      <c r="F70"/>
      <c r="G70"/>
      <c r="H70"/>
      <c r="I70"/>
      <c r="J70"/>
      <c r="K70"/>
    </row>
    <row r="71" spans="3:11" ht="13.5" x14ac:dyDescent="0.25">
      <c r="C71"/>
      <c r="D71"/>
      <c r="E71"/>
      <c r="F71"/>
      <c r="G71"/>
      <c r="H71"/>
      <c r="I71"/>
      <c r="J71"/>
      <c r="K71"/>
    </row>
    <row r="72" spans="3:11" ht="13.5" x14ac:dyDescent="0.25">
      <c r="C72"/>
      <c r="D72"/>
      <c r="E72"/>
      <c r="F72"/>
      <c r="G72"/>
      <c r="H72"/>
      <c r="I72"/>
      <c r="J72"/>
      <c r="K72"/>
    </row>
    <row r="73" spans="3:11" ht="13.5" x14ac:dyDescent="0.25">
      <c r="C73"/>
      <c r="D73"/>
      <c r="E73"/>
      <c r="F73"/>
      <c r="G73"/>
      <c r="H73"/>
      <c r="I73"/>
      <c r="J73"/>
      <c r="K73"/>
    </row>
    <row r="74" spans="3:11" ht="13.5" x14ac:dyDescent="0.25">
      <c r="C74"/>
      <c r="D74"/>
      <c r="E74"/>
      <c r="F74"/>
      <c r="G74"/>
      <c r="H74"/>
      <c r="I74"/>
      <c r="J74"/>
      <c r="K74"/>
    </row>
    <row r="75" spans="3:11" ht="13.5" x14ac:dyDescent="0.25">
      <c r="C75"/>
      <c r="D75"/>
      <c r="E75"/>
      <c r="F75"/>
      <c r="G75"/>
      <c r="H75"/>
      <c r="I75"/>
      <c r="J75"/>
      <c r="K75"/>
    </row>
    <row r="76" spans="3:11" ht="13.5" x14ac:dyDescent="0.25">
      <c r="C76"/>
      <c r="D76"/>
      <c r="E76"/>
      <c r="F76"/>
      <c r="G76"/>
      <c r="H76"/>
      <c r="I76"/>
      <c r="J76"/>
      <c r="K76"/>
    </row>
    <row r="77" spans="3:11" ht="13.5" x14ac:dyDescent="0.25">
      <c r="C77"/>
      <c r="D77"/>
      <c r="E77"/>
      <c r="F77"/>
      <c r="G77"/>
      <c r="H77"/>
      <c r="I77"/>
      <c r="J77"/>
      <c r="K77"/>
    </row>
    <row r="78" spans="3:11" ht="13.5" x14ac:dyDescent="0.25">
      <c r="C78"/>
      <c r="D78"/>
      <c r="E78"/>
      <c r="F78"/>
      <c r="G78"/>
      <c r="H78"/>
      <c r="I78"/>
      <c r="J78"/>
      <c r="K78"/>
    </row>
    <row r="79" spans="3:11" ht="13.5" x14ac:dyDescent="0.25">
      <c r="C79"/>
      <c r="D79"/>
      <c r="E79"/>
      <c r="F79"/>
      <c r="G79"/>
      <c r="H79"/>
      <c r="I79"/>
      <c r="J79"/>
      <c r="K79"/>
    </row>
    <row r="80" spans="3:11" ht="13.5" x14ac:dyDescent="0.25">
      <c r="C80"/>
      <c r="D80"/>
      <c r="E80"/>
      <c r="F80"/>
      <c r="G80"/>
      <c r="H80"/>
      <c r="I80"/>
      <c r="J80"/>
      <c r="K80"/>
    </row>
    <row r="81" spans="3:11" ht="13.5" x14ac:dyDescent="0.25">
      <c r="C81"/>
      <c r="D81"/>
      <c r="E81"/>
      <c r="F81"/>
      <c r="G81"/>
      <c r="H81"/>
      <c r="I81"/>
      <c r="J81"/>
      <c r="K81"/>
    </row>
    <row r="82" spans="3:11" ht="13.5" x14ac:dyDescent="0.25">
      <c r="C82"/>
      <c r="D82"/>
      <c r="E82"/>
      <c r="F82"/>
      <c r="G82"/>
      <c r="H82"/>
      <c r="I82"/>
      <c r="J82"/>
      <c r="K82"/>
    </row>
    <row r="83" spans="3:11" ht="13.5" x14ac:dyDescent="0.25">
      <c r="C83"/>
      <c r="D83"/>
      <c r="E83"/>
      <c r="F83"/>
      <c r="G83"/>
      <c r="H83"/>
      <c r="I83"/>
      <c r="J83"/>
      <c r="K83"/>
    </row>
    <row r="84" spans="3:11" ht="13.5" x14ac:dyDescent="0.25">
      <c r="C84"/>
      <c r="D84"/>
      <c r="E84"/>
      <c r="F84"/>
      <c r="G84"/>
      <c r="H84"/>
      <c r="I84"/>
      <c r="J84"/>
      <c r="K84"/>
    </row>
    <row r="85" spans="3:11" ht="13.5" x14ac:dyDescent="0.25">
      <c r="C85"/>
      <c r="D85"/>
      <c r="E85"/>
      <c r="F85"/>
      <c r="G85"/>
      <c r="H85"/>
      <c r="I85"/>
      <c r="J85"/>
      <c r="K85"/>
    </row>
    <row r="86" spans="3:11" ht="13.5" x14ac:dyDescent="0.25">
      <c r="C86"/>
      <c r="D86"/>
      <c r="E86"/>
      <c r="F86"/>
      <c r="G86"/>
      <c r="H86"/>
      <c r="I86"/>
      <c r="J86"/>
      <c r="K86"/>
    </row>
    <row r="87" spans="3:11" ht="13.5" x14ac:dyDescent="0.25">
      <c r="C87"/>
      <c r="D87"/>
      <c r="E87"/>
      <c r="F87"/>
      <c r="G87"/>
      <c r="H87"/>
      <c r="I87"/>
      <c r="J87"/>
      <c r="K87"/>
    </row>
    <row r="88" spans="3:11" ht="13.5" x14ac:dyDescent="0.25">
      <c r="C88"/>
      <c r="D88"/>
      <c r="E88"/>
      <c r="F88"/>
    </row>
    <row r="89" spans="3:11" ht="13.5" x14ac:dyDescent="0.25">
      <c r="C89"/>
      <c r="D89"/>
      <c r="E89"/>
      <c r="F89"/>
    </row>
    <row r="90" spans="3:11" ht="13.5" x14ac:dyDescent="0.25">
      <c r="C90"/>
      <c r="D90"/>
      <c r="E90"/>
      <c r="F90"/>
    </row>
    <row r="91" spans="3:11" ht="13.5" x14ac:dyDescent="0.25">
      <c r="C91"/>
      <c r="D91"/>
      <c r="E91"/>
      <c r="F91"/>
    </row>
    <row r="92" spans="3:11" ht="13.5" x14ac:dyDescent="0.25">
      <c r="C92"/>
      <c r="D92"/>
      <c r="E92"/>
      <c r="F92"/>
    </row>
    <row r="93" spans="3:11" ht="13.5" x14ac:dyDescent="0.25">
      <c r="C93"/>
      <c r="D93"/>
      <c r="E93"/>
      <c r="F93"/>
    </row>
    <row r="94" spans="3:11" ht="13.5" x14ac:dyDescent="0.25">
      <c r="C94"/>
      <c r="D94"/>
      <c r="E94"/>
      <c r="F94"/>
    </row>
    <row r="95" spans="3:11" ht="13.5" x14ac:dyDescent="0.25">
      <c r="C95"/>
      <c r="D95"/>
      <c r="E95"/>
      <c r="F95"/>
    </row>
    <row r="96" spans="3:11" ht="13.5" x14ac:dyDescent="0.25">
      <c r="C96"/>
      <c r="D96"/>
      <c r="E96"/>
      <c r="F96"/>
    </row>
    <row r="97" spans="3:6" ht="13.5" x14ac:dyDescent="0.25">
      <c r="C97"/>
      <c r="D97"/>
      <c r="E97"/>
      <c r="F97"/>
    </row>
    <row r="98" spans="3:6" ht="13.5" x14ac:dyDescent="0.25">
      <c r="C98"/>
      <c r="D98"/>
      <c r="E98"/>
      <c r="F98"/>
    </row>
    <row r="99" spans="3:6" ht="13.5" x14ac:dyDescent="0.25">
      <c r="C99"/>
      <c r="D99"/>
      <c r="E99"/>
      <c r="F99"/>
    </row>
    <row r="100" spans="3:6" ht="13.5" x14ac:dyDescent="0.25">
      <c r="C100"/>
      <c r="D100"/>
      <c r="E100"/>
      <c r="F100"/>
    </row>
    <row r="101" spans="3:6" ht="13.5" x14ac:dyDescent="0.25">
      <c r="C101"/>
      <c r="D101"/>
      <c r="E101"/>
      <c r="F101"/>
    </row>
    <row r="102" spans="3:6" ht="13.5" x14ac:dyDescent="0.25">
      <c r="C102"/>
      <c r="D102"/>
      <c r="E102"/>
      <c r="F102"/>
    </row>
    <row r="103" spans="3:6" ht="13.5" x14ac:dyDescent="0.25">
      <c r="C103"/>
      <c r="D103"/>
      <c r="E103"/>
      <c r="F103"/>
    </row>
    <row r="104" spans="3:6" ht="13.5" x14ac:dyDescent="0.25">
      <c r="C104"/>
      <c r="D104"/>
      <c r="E104"/>
      <c r="F104"/>
    </row>
    <row r="105" spans="3:6" ht="13.5" x14ac:dyDescent="0.25">
      <c r="C105"/>
      <c r="D105"/>
      <c r="E105"/>
      <c r="F105"/>
    </row>
    <row r="106" spans="3:6" ht="13.5" x14ac:dyDescent="0.25">
      <c r="C106"/>
      <c r="D106"/>
      <c r="E106"/>
      <c r="F106"/>
    </row>
    <row r="107" spans="3:6" ht="13.5" x14ac:dyDescent="0.25">
      <c r="C107"/>
      <c r="D107"/>
      <c r="E107"/>
      <c r="F107"/>
    </row>
    <row r="108" spans="3:6" ht="13.5" x14ac:dyDescent="0.25">
      <c r="C108"/>
      <c r="D108"/>
      <c r="E108"/>
      <c r="F108"/>
    </row>
    <row r="109" spans="3:6" ht="13.5" x14ac:dyDescent="0.25">
      <c r="C109"/>
      <c r="D109"/>
      <c r="E109"/>
      <c r="F109"/>
    </row>
    <row r="110" spans="3:6" ht="13.5" x14ac:dyDescent="0.25">
      <c r="C110"/>
      <c r="D110"/>
      <c r="E110"/>
      <c r="F110"/>
    </row>
    <row r="111" spans="3:6" ht="13.5" x14ac:dyDescent="0.25">
      <c r="C111"/>
      <c r="D111"/>
      <c r="E111"/>
      <c r="F111"/>
    </row>
    <row r="112" spans="3:6" ht="13.5" x14ac:dyDescent="0.25">
      <c r="C112"/>
      <c r="D112"/>
      <c r="E112"/>
      <c r="F112"/>
    </row>
    <row r="113" spans="3:6" ht="13.5" x14ac:dyDescent="0.25">
      <c r="C113"/>
      <c r="D113"/>
      <c r="E113"/>
      <c r="F113"/>
    </row>
    <row r="114" spans="3:6" ht="13.5" x14ac:dyDescent="0.25">
      <c r="C114"/>
      <c r="D114"/>
      <c r="E114"/>
      <c r="F114"/>
    </row>
    <row r="115" spans="3:6" ht="13.5" x14ac:dyDescent="0.25">
      <c r="C115"/>
      <c r="D115"/>
      <c r="E115"/>
      <c r="F115"/>
    </row>
    <row r="116" spans="3:6" ht="13.5" x14ac:dyDescent="0.25">
      <c r="C116"/>
      <c r="D116"/>
      <c r="E116"/>
      <c r="F116"/>
    </row>
    <row r="117" spans="3:6" ht="13.5" x14ac:dyDescent="0.25">
      <c r="C117"/>
      <c r="D117"/>
      <c r="E117"/>
      <c r="F117"/>
    </row>
    <row r="118" spans="3:6" ht="13.5" x14ac:dyDescent="0.25">
      <c r="C118"/>
      <c r="D118"/>
      <c r="E118"/>
      <c r="F118"/>
    </row>
    <row r="119" spans="3:6" ht="13.5" x14ac:dyDescent="0.25">
      <c r="C119"/>
      <c r="D119"/>
      <c r="E119"/>
      <c r="F119"/>
    </row>
    <row r="120" spans="3:6" ht="13.5" x14ac:dyDescent="0.25">
      <c r="C120"/>
      <c r="D120"/>
      <c r="E120"/>
      <c r="F120"/>
    </row>
    <row r="121" spans="3:6" ht="13.5" x14ac:dyDescent="0.25">
      <c r="C121"/>
      <c r="D121"/>
      <c r="E121"/>
      <c r="F121"/>
    </row>
    <row r="122" spans="3:6" ht="13.5" x14ac:dyDescent="0.25">
      <c r="C122"/>
      <c r="D122"/>
      <c r="E122"/>
      <c r="F122"/>
    </row>
    <row r="123" spans="3:6" ht="13.5" x14ac:dyDescent="0.25">
      <c r="C123"/>
      <c r="D123"/>
      <c r="E123"/>
      <c r="F123"/>
    </row>
    <row r="124" spans="3:6" ht="13.5" x14ac:dyDescent="0.25">
      <c r="C124"/>
      <c r="D124"/>
      <c r="E124"/>
      <c r="F124"/>
    </row>
    <row r="125" spans="3:6" ht="13.5" x14ac:dyDescent="0.25">
      <c r="C125"/>
      <c r="D125"/>
      <c r="E125"/>
      <c r="F125"/>
    </row>
    <row r="126" spans="3:6" ht="13.5" x14ac:dyDescent="0.25">
      <c r="C126"/>
      <c r="D126"/>
      <c r="E126"/>
      <c r="F126"/>
    </row>
    <row r="127" spans="3:6" ht="13.5" x14ac:dyDescent="0.25">
      <c r="C127"/>
      <c r="D127"/>
      <c r="E127"/>
      <c r="F127"/>
    </row>
    <row r="128" spans="3:6" ht="13.5" x14ac:dyDescent="0.25">
      <c r="C128"/>
      <c r="D128"/>
      <c r="E128"/>
      <c r="F128"/>
    </row>
    <row r="129" spans="3:6" ht="13.5" x14ac:dyDescent="0.25">
      <c r="C129"/>
      <c r="D129"/>
      <c r="E129"/>
      <c r="F129"/>
    </row>
    <row r="130" spans="3:6" ht="13.5" x14ac:dyDescent="0.25">
      <c r="C130"/>
      <c r="D130"/>
      <c r="E130"/>
      <c r="F130"/>
    </row>
    <row r="131" spans="3:6" ht="13.5" x14ac:dyDescent="0.25">
      <c r="C131"/>
      <c r="D131"/>
      <c r="E131"/>
      <c r="F131"/>
    </row>
    <row r="132" spans="3:6" ht="13.5" x14ac:dyDescent="0.25">
      <c r="C132"/>
      <c r="D132"/>
      <c r="E132"/>
      <c r="F132"/>
    </row>
    <row r="133" spans="3:6" ht="13.5" x14ac:dyDescent="0.25">
      <c r="C133"/>
      <c r="D133"/>
      <c r="E133"/>
      <c r="F133"/>
    </row>
    <row r="134" spans="3:6" ht="13.5" x14ac:dyDescent="0.25">
      <c r="C134"/>
      <c r="D134"/>
      <c r="E134"/>
      <c r="F134"/>
    </row>
    <row r="135" spans="3:6" ht="13.5" x14ac:dyDescent="0.25">
      <c r="C135"/>
      <c r="D135"/>
      <c r="E135"/>
      <c r="F135"/>
    </row>
    <row r="136" spans="3:6" ht="13.5" x14ac:dyDescent="0.25">
      <c r="C136"/>
      <c r="D136"/>
      <c r="E136"/>
      <c r="F136"/>
    </row>
    <row r="137" spans="3:6" ht="13.5" x14ac:dyDescent="0.25">
      <c r="C137"/>
      <c r="D137"/>
      <c r="E137"/>
      <c r="F137"/>
    </row>
    <row r="138" spans="3:6" ht="13.5" x14ac:dyDescent="0.25">
      <c r="C138"/>
      <c r="D138"/>
      <c r="E138"/>
      <c r="F138"/>
    </row>
    <row r="139" spans="3:6" ht="13.5" x14ac:dyDescent="0.25">
      <c r="C139"/>
      <c r="D139"/>
      <c r="E139"/>
      <c r="F139"/>
    </row>
    <row r="140" spans="3:6" ht="13.5" x14ac:dyDescent="0.25">
      <c r="C140"/>
      <c r="D140"/>
      <c r="E140"/>
      <c r="F140"/>
    </row>
    <row r="141" spans="3:6" ht="13.5" x14ac:dyDescent="0.25">
      <c r="C141"/>
      <c r="D141"/>
      <c r="E141"/>
      <c r="F141"/>
    </row>
    <row r="142" spans="3:6" ht="13.5" x14ac:dyDescent="0.25">
      <c r="C142"/>
      <c r="D142"/>
      <c r="E142"/>
      <c r="F142"/>
    </row>
    <row r="143" spans="3:6" ht="13.5" x14ac:dyDescent="0.25">
      <c r="C143"/>
      <c r="D143"/>
      <c r="E143"/>
      <c r="F143"/>
    </row>
    <row r="144" spans="3:6" ht="13.5" x14ac:dyDescent="0.25">
      <c r="C144"/>
      <c r="D144"/>
      <c r="E144"/>
      <c r="F144"/>
    </row>
    <row r="145" spans="3:6" ht="13.5" x14ac:dyDescent="0.25">
      <c r="C145"/>
      <c r="D145"/>
      <c r="E145"/>
      <c r="F145"/>
    </row>
    <row r="146" spans="3:6" ht="13.5" x14ac:dyDescent="0.25">
      <c r="C146"/>
      <c r="D146"/>
      <c r="E146"/>
      <c r="F146"/>
    </row>
    <row r="147" spans="3:6" ht="13.5" x14ac:dyDescent="0.25">
      <c r="C147"/>
      <c r="D147"/>
      <c r="E147"/>
      <c r="F147"/>
    </row>
    <row r="148" spans="3:6" ht="13.5" x14ac:dyDescent="0.25">
      <c r="C148"/>
      <c r="D148"/>
      <c r="E148"/>
      <c r="F148"/>
    </row>
    <row r="149" spans="3:6" ht="13.5" x14ac:dyDescent="0.25">
      <c r="C149"/>
      <c r="D149"/>
      <c r="E149"/>
      <c r="F149"/>
    </row>
    <row r="150" spans="3:6" ht="13.5" x14ac:dyDescent="0.25">
      <c r="C150"/>
      <c r="D150"/>
      <c r="E150"/>
      <c r="F150"/>
    </row>
    <row r="151" spans="3:6" ht="13.5" x14ac:dyDescent="0.25">
      <c r="C151"/>
      <c r="D151"/>
      <c r="E151"/>
      <c r="F151"/>
    </row>
    <row r="152" spans="3:6" ht="13.5" x14ac:dyDescent="0.25">
      <c r="C152"/>
      <c r="D152"/>
      <c r="E152"/>
      <c r="F152"/>
    </row>
    <row r="153" spans="3:6" ht="13.5" x14ac:dyDescent="0.25">
      <c r="C153"/>
      <c r="D153"/>
      <c r="E153"/>
      <c r="F153"/>
    </row>
    <row r="154" spans="3:6" ht="13.5" x14ac:dyDescent="0.25">
      <c r="C154"/>
      <c r="D154"/>
      <c r="E154"/>
      <c r="F154"/>
    </row>
    <row r="155" spans="3:6" ht="13.5" x14ac:dyDescent="0.25">
      <c r="C155"/>
      <c r="D155"/>
      <c r="E155"/>
      <c r="F155"/>
    </row>
    <row r="156" spans="3:6" ht="13.5" x14ac:dyDescent="0.25">
      <c r="C156"/>
      <c r="D156"/>
      <c r="E156"/>
      <c r="F156"/>
    </row>
    <row r="157" spans="3:6" ht="13.5" x14ac:dyDescent="0.25">
      <c r="C157"/>
      <c r="D157"/>
      <c r="E157"/>
      <c r="F157"/>
    </row>
    <row r="158" spans="3:6" ht="13.5" x14ac:dyDescent="0.25">
      <c r="C158"/>
      <c r="D158"/>
      <c r="E158"/>
      <c r="F158"/>
    </row>
    <row r="159" spans="3:6" ht="13.5" x14ac:dyDescent="0.25">
      <c r="C159"/>
      <c r="D159"/>
      <c r="E159"/>
      <c r="F159"/>
    </row>
    <row r="160" spans="3:6" ht="13.5" x14ac:dyDescent="0.25">
      <c r="C160"/>
      <c r="D160"/>
      <c r="E160"/>
      <c r="F160"/>
    </row>
    <row r="161" spans="3:6" ht="13.5" x14ac:dyDescent="0.25">
      <c r="C161"/>
      <c r="D161"/>
      <c r="E161"/>
      <c r="F161"/>
    </row>
    <row r="162" spans="3:6" ht="13.5" x14ac:dyDescent="0.25">
      <c r="C162"/>
      <c r="D162"/>
      <c r="E162"/>
      <c r="F162"/>
    </row>
    <row r="163" spans="3:6" ht="13.5" x14ac:dyDescent="0.25">
      <c r="C163"/>
      <c r="D163"/>
      <c r="E163"/>
      <c r="F163"/>
    </row>
    <row r="164" spans="3:6" ht="13.5" x14ac:dyDescent="0.25">
      <c r="C164"/>
      <c r="D164"/>
      <c r="E164"/>
      <c r="F164"/>
    </row>
    <row r="165" spans="3:6" ht="13.5" x14ac:dyDescent="0.25">
      <c r="C165"/>
      <c r="D165"/>
      <c r="E165"/>
      <c r="F165"/>
    </row>
    <row r="166" spans="3:6" ht="13.5" x14ac:dyDescent="0.25">
      <c r="C166"/>
      <c r="D166"/>
      <c r="E166"/>
      <c r="F166"/>
    </row>
    <row r="167" spans="3:6" ht="13.5" x14ac:dyDescent="0.25">
      <c r="C167"/>
      <c r="D167"/>
      <c r="E167"/>
      <c r="F167"/>
    </row>
    <row r="168" spans="3:6" ht="13.5" x14ac:dyDescent="0.25">
      <c r="C168"/>
      <c r="D168"/>
      <c r="E168"/>
      <c r="F168"/>
    </row>
    <row r="169" spans="3:6" ht="13.5" x14ac:dyDescent="0.25">
      <c r="C169"/>
      <c r="D169"/>
      <c r="E169"/>
      <c r="F169"/>
    </row>
    <row r="170" spans="3:6" ht="13.5" x14ac:dyDescent="0.25">
      <c r="C170"/>
      <c r="D170"/>
      <c r="E170"/>
      <c r="F170"/>
    </row>
    <row r="171" spans="3:6" ht="13.5" x14ac:dyDescent="0.25">
      <c r="C171"/>
      <c r="D171"/>
      <c r="E171"/>
      <c r="F171"/>
    </row>
    <row r="172" spans="3:6" ht="13.5" x14ac:dyDescent="0.25">
      <c r="C172"/>
      <c r="D172"/>
      <c r="E172"/>
      <c r="F172"/>
    </row>
    <row r="173" spans="3:6" ht="13.5" x14ac:dyDescent="0.25">
      <c r="C173"/>
      <c r="D173"/>
      <c r="E173"/>
      <c r="F173"/>
    </row>
    <row r="174" spans="3:6" ht="13.5" x14ac:dyDescent="0.25">
      <c r="C174"/>
      <c r="D174"/>
      <c r="E174"/>
      <c r="F174"/>
    </row>
    <row r="175" spans="3:6" ht="13.5" x14ac:dyDescent="0.25">
      <c r="C175"/>
      <c r="D175"/>
      <c r="E175"/>
      <c r="F175"/>
    </row>
    <row r="176" spans="3:6" ht="13.5" x14ac:dyDescent="0.25">
      <c r="C176"/>
      <c r="D176"/>
      <c r="E176"/>
      <c r="F176"/>
    </row>
    <row r="177" spans="3:6" ht="13.5" x14ac:dyDescent="0.25">
      <c r="C177"/>
      <c r="D177"/>
      <c r="E177"/>
      <c r="F177"/>
    </row>
    <row r="178" spans="3:6" ht="13.5" x14ac:dyDescent="0.25">
      <c r="C178"/>
      <c r="D178"/>
      <c r="E178"/>
      <c r="F178"/>
    </row>
    <row r="179" spans="3:6" ht="13.5" x14ac:dyDescent="0.25">
      <c r="C179"/>
      <c r="D179"/>
      <c r="E179"/>
      <c r="F179"/>
    </row>
    <row r="180" spans="3:6" ht="13.5" x14ac:dyDescent="0.25">
      <c r="C180"/>
      <c r="D180"/>
      <c r="E180"/>
      <c r="F180"/>
    </row>
    <row r="181" spans="3:6" ht="13.5" x14ac:dyDescent="0.25">
      <c r="C181"/>
      <c r="D181"/>
      <c r="E181"/>
      <c r="F181"/>
    </row>
    <row r="182" spans="3:6" ht="13.5" x14ac:dyDescent="0.25">
      <c r="C182"/>
      <c r="D182"/>
      <c r="E182"/>
      <c r="F182"/>
    </row>
    <row r="183" spans="3:6" ht="13.5" x14ac:dyDescent="0.25">
      <c r="C183"/>
      <c r="D183"/>
      <c r="E183"/>
      <c r="F183"/>
    </row>
    <row r="184" spans="3:6" ht="13.5" x14ac:dyDescent="0.25">
      <c r="C184"/>
      <c r="D184"/>
      <c r="E184"/>
      <c r="F184"/>
    </row>
    <row r="185" spans="3:6" ht="13.5" x14ac:dyDescent="0.25">
      <c r="C185"/>
      <c r="D185"/>
      <c r="E185"/>
      <c r="F185"/>
    </row>
    <row r="186" spans="3:6" ht="13.5" x14ac:dyDescent="0.25">
      <c r="C186"/>
      <c r="D186"/>
      <c r="E186"/>
      <c r="F186"/>
    </row>
    <row r="187" spans="3:6" ht="13.5" x14ac:dyDescent="0.25">
      <c r="C187"/>
      <c r="D187"/>
      <c r="E187"/>
      <c r="F187"/>
    </row>
    <row r="188" spans="3:6" ht="13.5" x14ac:dyDescent="0.25">
      <c r="C188"/>
      <c r="D188"/>
      <c r="E188"/>
      <c r="F188"/>
    </row>
    <row r="189" spans="3:6" ht="13.5" x14ac:dyDescent="0.25">
      <c r="C189"/>
      <c r="D189"/>
      <c r="E189"/>
      <c r="F189"/>
    </row>
    <row r="190" spans="3:6" ht="13.5" x14ac:dyDescent="0.25">
      <c r="C190"/>
      <c r="D190"/>
      <c r="E190"/>
      <c r="F190"/>
    </row>
    <row r="191" spans="3:6" ht="13.5" x14ac:dyDescent="0.25">
      <c r="C191"/>
      <c r="D191"/>
      <c r="E191"/>
      <c r="F191"/>
    </row>
    <row r="192" spans="3:6" ht="13.5" x14ac:dyDescent="0.25">
      <c r="C192"/>
      <c r="D192"/>
      <c r="E192"/>
      <c r="F192"/>
    </row>
    <row r="193" spans="3:6" ht="13.5" x14ac:dyDescent="0.25">
      <c r="C193"/>
      <c r="D193"/>
      <c r="E193"/>
      <c r="F193"/>
    </row>
    <row r="194" spans="3:6" ht="13.5" x14ac:dyDescent="0.25">
      <c r="C194"/>
      <c r="D194"/>
      <c r="E194"/>
      <c r="F194"/>
    </row>
    <row r="195" spans="3:6" ht="13.5" x14ac:dyDescent="0.25">
      <c r="C195"/>
      <c r="D195"/>
      <c r="E195"/>
      <c r="F195"/>
    </row>
    <row r="196" spans="3:6" ht="13.5" x14ac:dyDescent="0.25">
      <c r="C196"/>
      <c r="D196"/>
      <c r="E196"/>
      <c r="F196"/>
    </row>
    <row r="197" spans="3:6" ht="13.5" x14ac:dyDescent="0.25">
      <c r="C197"/>
      <c r="D197"/>
      <c r="E197"/>
      <c r="F197"/>
    </row>
    <row r="198" spans="3:6" ht="13.5" x14ac:dyDescent="0.25">
      <c r="C198"/>
      <c r="D198"/>
      <c r="E198"/>
      <c r="F198"/>
    </row>
    <row r="199" spans="3:6" ht="13.5" x14ac:dyDescent="0.25">
      <c r="C199"/>
      <c r="D199"/>
      <c r="E199"/>
      <c r="F199"/>
    </row>
    <row r="200" spans="3:6" ht="13.5" x14ac:dyDescent="0.25">
      <c r="C200"/>
      <c r="D200"/>
      <c r="E200"/>
      <c r="F200"/>
    </row>
    <row r="201" spans="3:6" ht="13.5" x14ac:dyDescent="0.25">
      <c r="C201"/>
      <c r="D201"/>
      <c r="E201"/>
      <c r="F201"/>
    </row>
    <row r="202" spans="3:6" ht="13.5" x14ac:dyDescent="0.25">
      <c r="C202"/>
      <c r="D202"/>
      <c r="E202"/>
      <c r="F202"/>
    </row>
    <row r="203" spans="3:6" ht="13.5" x14ac:dyDescent="0.25">
      <c r="C203"/>
      <c r="D203"/>
      <c r="E203"/>
      <c r="F203"/>
    </row>
    <row r="204" spans="3:6" ht="13.5" x14ac:dyDescent="0.25">
      <c r="C204"/>
      <c r="D204"/>
      <c r="E204"/>
      <c r="F204"/>
    </row>
    <row r="205" spans="3:6" ht="13.5" x14ac:dyDescent="0.25">
      <c r="C205"/>
      <c r="D205"/>
      <c r="E205"/>
      <c r="F205"/>
    </row>
    <row r="206" spans="3:6" ht="13.5" x14ac:dyDescent="0.25">
      <c r="C206"/>
      <c r="D206"/>
      <c r="E206"/>
      <c r="F206"/>
    </row>
    <row r="207" spans="3:6" ht="13.5" x14ac:dyDescent="0.25">
      <c r="C207"/>
      <c r="D207"/>
      <c r="E207"/>
      <c r="F207"/>
    </row>
    <row r="208" spans="3:6" ht="13.5" x14ac:dyDescent="0.25">
      <c r="C208"/>
      <c r="D208"/>
      <c r="E208"/>
      <c r="F208"/>
    </row>
    <row r="209" spans="3:6" ht="13.5" x14ac:dyDescent="0.25">
      <c r="C209"/>
      <c r="D209"/>
      <c r="E209"/>
      <c r="F209"/>
    </row>
    <row r="210" spans="3:6" ht="13.5" x14ac:dyDescent="0.25">
      <c r="C210"/>
      <c r="D210"/>
      <c r="E210"/>
      <c r="F210"/>
    </row>
    <row r="211" spans="3:6" ht="13.5" x14ac:dyDescent="0.25">
      <c r="C211"/>
      <c r="D211"/>
      <c r="E211"/>
      <c r="F211"/>
    </row>
    <row r="212" spans="3:6" ht="13.5" x14ac:dyDescent="0.25">
      <c r="C212"/>
      <c r="D212"/>
      <c r="E212"/>
      <c r="F212"/>
    </row>
    <row r="213" spans="3:6" ht="13.5" x14ac:dyDescent="0.25">
      <c r="C213"/>
      <c r="D213"/>
      <c r="E213"/>
      <c r="F213"/>
    </row>
    <row r="214" spans="3:6" ht="13.5" x14ac:dyDescent="0.25">
      <c r="C214"/>
      <c r="D214"/>
      <c r="E214"/>
      <c r="F214"/>
    </row>
    <row r="215" spans="3:6" ht="13.5" x14ac:dyDescent="0.25">
      <c r="C215"/>
      <c r="D215"/>
      <c r="E215"/>
      <c r="F215"/>
    </row>
    <row r="216" spans="3:6" ht="13.5" x14ac:dyDescent="0.25">
      <c r="C216"/>
      <c r="D216"/>
      <c r="E216"/>
      <c r="F216"/>
    </row>
    <row r="217" spans="3:6" ht="13.5" x14ac:dyDescent="0.25">
      <c r="C217"/>
      <c r="D217"/>
      <c r="E217"/>
      <c r="F217"/>
    </row>
    <row r="218" spans="3:6" ht="13.5" x14ac:dyDescent="0.25">
      <c r="C218"/>
      <c r="D218"/>
      <c r="E218"/>
      <c r="F218"/>
    </row>
    <row r="219" spans="3:6" ht="13.5" x14ac:dyDescent="0.25">
      <c r="C219"/>
      <c r="D219"/>
      <c r="E219"/>
      <c r="F219"/>
    </row>
    <row r="220" spans="3:6" ht="13.5" x14ac:dyDescent="0.25">
      <c r="C220"/>
      <c r="D220"/>
      <c r="E220"/>
      <c r="F220"/>
    </row>
    <row r="221" spans="3:6" ht="13.5" x14ac:dyDescent="0.25">
      <c r="C221"/>
      <c r="D221"/>
      <c r="E221"/>
      <c r="F221"/>
    </row>
    <row r="222" spans="3:6" ht="13.5" x14ac:dyDescent="0.25">
      <c r="C222"/>
      <c r="D222"/>
      <c r="E222"/>
      <c r="F222"/>
    </row>
    <row r="223" spans="3:6" ht="13.5" x14ac:dyDescent="0.25">
      <c r="C223"/>
      <c r="D223"/>
      <c r="E223"/>
      <c r="F223"/>
    </row>
    <row r="224" spans="3:6" ht="13.5" x14ac:dyDescent="0.25">
      <c r="C224"/>
      <c r="D224"/>
      <c r="E224"/>
      <c r="F224"/>
    </row>
    <row r="225" spans="3:6" ht="13.5" x14ac:dyDescent="0.25">
      <c r="C225"/>
      <c r="D225"/>
      <c r="E225"/>
      <c r="F225"/>
    </row>
    <row r="226" spans="3:6" ht="13.5" x14ac:dyDescent="0.25">
      <c r="C226"/>
      <c r="D226"/>
      <c r="E226"/>
      <c r="F226"/>
    </row>
    <row r="227" spans="3:6" ht="13.5" x14ac:dyDescent="0.25">
      <c r="C227"/>
      <c r="D227"/>
      <c r="E227"/>
      <c r="F227"/>
    </row>
    <row r="228" spans="3:6" ht="13.5" x14ac:dyDescent="0.25">
      <c r="C228"/>
      <c r="D228"/>
      <c r="E228"/>
      <c r="F228"/>
    </row>
    <row r="229" spans="3:6" ht="13.5" x14ac:dyDescent="0.25">
      <c r="C229"/>
      <c r="D229"/>
      <c r="E229"/>
      <c r="F229"/>
    </row>
    <row r="230" spans="3:6" ht="13.5" x14ac:dyDescent="0.25">
      <c r="C230"/>
      <c r="D230"/>
      <c r="E230"/>
      <c r="F230"/>
    </row>
    <row r="231" spans="3:6" ht="13.5" x14ac:dyDescent="0.25">
      <c r="C231"/>
      <c r="D231"/>
      <c r="E231"/>
      <c r="F231"/>
    </row>
    <row r="232" spans="3:6" ht="13.5" x14ac:dyDescent="0.25">
      <c r="C232"/>
      <c r="D232"/>
      <c r="E232"/>
      <c r="F232"/>
    </row>
    <row r="233" spans="3:6" ht="13.5" x14ac:dyDescent="0.25">
      <c r="C233"/>
      <c r="D233"/>
      <c r="E233"/>
      <c r="F233"/>
    </row>
    <row r="234" spans="3:6" ht="13.5" x14ac:dyDescent="0.25">
      <c r="C234"/>
      <c r="D234"/>
      <c r="E234"/>
      <c r="F234"/>
    </row>
    <row r="235" spans="3:6" ht="13.5" x14ac:dyDescent="0.25">
      <c r="C235"/>
      <c r="D235"/>
      <c r="E235"/>
      <c r="F235"/>
    </row>
    <row r="236" spans="3:6" ht="13.5" x14ac:dyDescent="0.25">
      <c r="C236"/>
      <c r="D236"/>
      <c r="E236"/>
      <c r="F236"/>
    </row>
    <row r="237" spans="3:6" ht="13.5" x14ac:dyDescent="0.25">
      <c r="C237"/>
      <c r="D237"/>
      <c r="E237"/>
      <c r="F237"/>
    </row>
    <row r="238" spans="3:6" ht="13.5" x14ac:dyDescent="0.25">
      <c r="C238"/>
      <c r="D238"/>
      <c r="E238"/>
      <c r="F238"/>
    </row>
    <row r="239" spans="3:6" ht="13.5" x14ac:dyDescent="0.25">
      <c r="C239"/>
      <c r="D239"/>
      <c r="E239"/>
      <c r="F239"/>
    </row>
    <row r="240" spans="3:6" ht="13.5" x14ac:dyDescent="0.25">
      <c r="C240"/>
      <c r="D240"/>
      <c r="E240"/>
      <c r="F240"/>
    </row>
    <row r="241" spans="3:6" ht="13.5" x14ac:dyDescent="0.25">
      <c r="C241"/>
      <c r="D241"/>
      <c r="E241"/>
      <c r="F241"/>
    </row>
    <row r="242" spans="3:6" ht="13.5" x14ac:dyDescent="0.25">
      <c r="C242"/>
      <c r="D242"/>
      <c r="E242"/>
      <c r="F242"/>
    </row>
    <row r="243" spans="3:6" ht="13.5" x14ac:dyDescent="0.25">
      <c r="C243"/>
      <c r="D243"/>
      <c r="E243"/>
      <c r="F243"/>
    </row>
    <row r="244" spans="3:6" ht="13.5" x14ac:dyDescent="0.25">
      <c r="C244"/>
      <c r="D244"/>
      <c r="E244"/>
      <c r="F244"/>
    </row>
    <row r="245" spans="3:6" ht="13.5" x14ac:dyDescent="0.25">
      <c r="C245"/>
      <c r="D245"/>
      <c r="E245"/>
      <c r="F245"/>
    </row>
    <row r="246" spans="3:6" ht="13.5" x14ac:dyDescent="0.25">
      <c r="C246"/>
      <c r="D246"/>
      <c r="E246"/>
      <c r="F246"/>
    </row>
    <row r="247" spans="3:6" ht="13.5" x14ac:dyDescent="0.25">
      <c r="C247"/>
      <c r="D247"/>
      <c r="E247"/>
      <c r="F247"/>
    </row>
    <row r="248" spans="3:6" ht="13.5" x14ac:dyDescent="0.25">
      <c r="C248"/>
      <c r="D248"/>
      <c r="E248"/>
      <c r="F248"/>
    </row>
    <row r="249" spans="3:6" ht="13.5" x14ac:dyDescent="0.25">
      <c r="C249"/>
      <c r="D249"/>
      <c r="E249"/>
      <c r="F249"/>
    </row>
    <row r="250" spans="3:6" ht="13.5" x14ac:dyDescent="0.25">
      <c r="C250"/>
      <c r="D250"/>
      <c r="E250"/>
      <c r="F250"/>
    </row>
    <row r="251" spans="3:6" ht="13.5" x14ac:dyDescent="0.25">
      <c r="C251"/>
      <c r="D251"/>
      <c r="E251"/>
      <c r="F251"/>
    </row>
    <row r="252" spans="3:6" ht="13.5" x14ac:dyDescent="0.25">
      <c r="C252"/>
      <c r="D252"/>
      <c r="E252"/>
      <c r="F252"/>
    </row>
    <row r="253" spans="3:6" ht="13.5" x14ac:dyDescent="0.25">
      <c r="C253"/>
      <c r="D253"/>
      <c r="E253"/>
      <c r="F253"/>
    </row>
    <row r="254" spans="3:6" ht="13.5" x14ac:dyDescent="0.25">
      <c r="C254"/>
      <c r="D254"/>
      <c r="E254"/>
      <c r="F254"/>
    </row>
    <row r="255" spans="3:6" ht="13.5" x14ac:dyDescent="0.25">
      <c r="C255"/>
      <c r="D255"/>
      <c r="E255"/>
      <c r="F255"/>
    </row>
    <row r="256" spans="3:6" ht="13.5" x14ac:dyDescent="0.25">
      <c r="C256"/>
      <c r="D256"/>
      <c r="E256"/>
      <c r="F256"/>
    </row>
    <row r="257" spans="3:6" ht="13.5" x14ac:dyDescent="0.25">
      <c r="C257"/>
      <c r="D257"/>
      <c r="E257"/>
      <c r="F257"/>
    </row>
    <row r="258" spans="3:6" ht="13.5" x14ac:dyDescent="0.25">
      <c r="C258"/>
      <c r="D258"/>
      <c r="E258"/>
      <c r="F258"/>
    </row>
    <row r="259" spans="3:6" ht="13.5" x14ac:dyDescent="0.25">
      <c r="C259"/>
      <c r="D259"/>
      <c r="E259"/>
      <c r="F259"/>
    </row>
    <row r="260" spans="3:6" ht="13.5" x14ac:dyDescent="0.25">
      <c r="C260"/>
      <c r="D260"/>
      <c r="E260"/>
      <c r="F260"/>
    </row>
    <row r="261" spans="3:6" ht="13.5" x14ac:dyDescent="0.25">
      <c r="C261"/>
      <c r="D261"/>
      <c r="E261"/>
      <c r="F261"/>
    </row>
    <row r="262" spans="3:6" ht="13.5" x14ac:dyDescent="0.25">
      <c r="C262"/>
      <c r="D262"/>
      <c r="E262"/>
      <c r="F262"/>
    </row>
    <row r="263" spans="3:6" ht="13.5" x14ac:dyDescent="0.25">
      <c r="C263"/>
      <c r="D263"/>
      <c r="E263"/>
      <c r="F263"/>
    </row>
    <row r="264" spans="3:6" ht="13.5" x14ac:dyDescent="0.25">
      <c r="C264"/>
      <c r="D264"/>
      <c r="E264"/>
      <c r="F264"/>
    </row>
    <row r="265" spans="3:6" ht="13.5" x14ac:dyDescent="0.25">
      <c r="C265"/>
      <c r="D265"/>
      <c r="E265"/>
      <c r="F265"/>
    </row>
    <row r="266" spans="3:6" ht="13.5" x14ac:dyDescent="0.25">
      <c r="C266"/>
      <c r="D266"/>
      <c r="E266"/>
      <c r="F266"/>
    </row>
    <row r="267" spans="3:6" ht="13.5" x14ac:dyDescent="0.25">
      <c r="C267"/>
      <c r="D267"/>
      <c r="E267"/>
      <c r="F267"/>
    </row>
    <row r="268" spans="3:6" ht="13.5" x14ac:dyDescent="0.25">
      <c r="C268"/>
      <c r="D268"/>
      <c r="E268"/>
      <c r="F268"/>
    </row>
    <row r="269" spans="3:6" ht="13.5" x14ac:dyDescent="0.25">
      <c r="C269"/>
      <c r="D269"/>
      <c r="E269"/>
      <c r="F269"/>
    </row>
    <row r="270" spans="3:6" ht="13.5" x14ac:dyDescent="0.25">
      <c r="C270"/>
      <c r="D270"/>
      <c r="E270"/>
      <c r="F270"/>
    </row>
    <row r="271" spans="3:6" ht="13.5" x14ac:dyDescent="0.25">
      <c r="C271"/>
      <c r="D271"/>
      <c r="E271"/>
      <c r="F271"/>
    </row>
    <row r="272" spans="3:6" ht="13.5" x14ac:dyDescent="0.25">
      <c r="C272"/>
      <c r="D272"/>
      <c r="E272"/>
      <c r="F272"/>
    </row>
    <row r="273" spans="3:6" ht="13.5" x14ac:dyDescent="0.25">
      <c r="C273"/>
      <c r="D273"/>
      <c r="E273"/>
      <c r="F273"/>
    </row>
    <row r="274" spans="3:6" ht="13.5" x14ac:dyDescent="0.25">
      <c r="C274"/>
      <c r="D274"/>
      <c r="E274"/>
      <c r="F274"/>
    </row>
    <row r="275" spans="3:6" ht="13.5" x14ac:dyDescent="0.25">
      <c r="C275"/>
      <c r="D275"/>
      <c r="E275"/>
      <c r="F275"/>
    </row>
    <row r="276" spans="3:6" ht="13.5" x14ac:dyDescent="0.25">
      <c r="C276"/>
      <c r="D276"/>
      <c r="E276"/>
      <c r="F276"/>
    </row>
    <row r="277" spans="3:6" ht="13.5" x14ac:dyDescent="0.25">
      <c r="C277"/>
      <c r="D277"/>
      <c r="E277"/>
      <c r="F277"/>
    </row>
    <row r="278" spans="3:6" ht="13.5" x14ac:dyDescent="0.25">
      <c r="C278"/>
      <c r="D278"/>
      <c r="E278"/>
      <c r="F278"/>
    </row>
    <row r="279" spans="3:6" ht="13.5" x14ac:dyDescent="0.25">
      <c r="C279"/>
      <c r="D279"/>
      <c r="E279"/>
      <c r="F279"/>
    </row>
    <row r="280" spans="3:6" ht="13.5" x14ac:dyDescent="0.25">
      <c r="C280"/>
      <c r="D280"/>
      <c r="E280"/>
      <c r="F280"/>
    </row>
    <row r="281" spans="3:6" ht="13.5" x14ac:dyDescent="0.25">
      <c r="C281"/>
      <c r="D281"/>
      <c r="E281"/>
      <c r="F281"/>
    </row>
    <row r="282" spans="3:6" ht="13.5" x14ac:dyDescent="0.25">
      <c r="C282"/>
      <c r="D282"/>
      <c r="E282"/>
      <c r="F282"/>
    </row>
    <row r="283" spans="3:6" ht="13.5" x14ac:dyDescent="0.25">
      <c r="C283"/>
      <c r="D283"/>
      <c r="E283"/>
      <c r="F283"/>
    </row>
    <row r="284" spans="3:6" ht="13.5" x14ac:dyDescent="0.25">
      <c r="C284"/>
      <c r="D284"/>
      <c r="E284"/>
      <c r="F284"/>
    </row>
    <row r="285" spans="3:6" ht="13.5" x14ac:dyDescent="0.25">
      <c r="C285"/>
      <c r="D285"/>
      <c r="E285"/>
      <c r="F285"/>
    </row>
    <row r="286" spans="3:6" ht="13.5" x14ac:dyDescent="0.25">
      <c r="C286"/>
      <c r="D286"/>
      <c r="E286"/>
      <c r="F286"/>
    </row>
    <row r="287" spans="3:6" ht="13.5" x14ac:dyDescent="0.25">
      <c r="C287"/>
      <c r="D287"/>
      <c r="E287"/>
      <c r="F287"/>
    </row>
    <row r="288" spans="3:6" ht="13.5" x14ac:dyDescent="0.25">
      <c r="C288"/>
      <c r="D288"/>
      <c r="E288"/>
      <c r="F288"/>
    </row>
    <row r="289" spans="3:6" ht="13.5" x14ac:dyDescent="0.25">
      <c r="C289"/>
      <c r="D289"/>
      <c r="E289"/>
      <c r="F289"/>
    </row>
    <row r="290" spans="3:6" ht="13.5" x14ac:dyDescent="0.25">
      <c r="C290"/>
      <c r="D290"/>
      <c r="E290"/>
      <c r="F290"/>
    </row>
    <row r="291" spans="3:6" ht="13.5" x14ac:dyDescent="0.25">
      <c r="C291"/>
      <c r="D291"/>
      <c r="E291"/>
      <c r="F291"/>
    </row>
    <row r="292" spans="3:6" ht="13.5" x14ac:dyDescent="0.25">
      <c r="C292"/>
      <c r="D292"/>
      <c r="E292"/>
      <c r="F292"/>
    </row>
    <row r="293" spans="3:6" ht="13.5" x14ac:dyDescent="0.25">
      <c r="C293"/>
      <c r="D293"/>
      <c r="E293"/>
      <c r="F293"/>
    </row>
    <row r="294" spans="3:6" ht="13.5" x14ac:dyDescent="0.25">
      <c r="C294"/>
      <c r="D294"/>
      <c r="E294"/>
      <c r="F294"/>
    </row>
    <row r="295" spans="3:6" ht="13.5" x14ac:dyDescent="0.25">
      <c r="C295"/>
      <c r="D295"/>
      <c r="E295"/>
      <c r="F295"/>
    </row>
    <row r="296" spans="3:6" ht="13.5" x14ac:dyDescent="0.25">
      <c r="C296"/>
      <c r="D296"/>
      <c r="E296"/>
      <c r="F296"/>
    </row>
    <row r="297" spans="3:6" ht="13.5" x14ac:dyDescent="0.25">
      <c r="C297"/>
      <c r="D297"/>
      <c r="E297"/>
      <c r="F297"/>
    </row>
    <row r="298" spans="3:6" ht="13.5" x14ac:dyDescent="0.25">
      <c r="C298"/>
      <c r="D298"/>
      <c r="E298"/>
      <c r="F298"/>
    </row>
    <row r="299" spans="3:6" ht="13.5" x14ac:dyDescent="0.25">
      <c r="C299"/>
      <c r="D299"/>
      <c r="E299"/>
      <c r="F299"/>
    </row>
    <row r="300" spans="3:6" ht="13.5" x14ac:dyDescent="0.25">
      <c r="C300"/>
      <c r="D300"/>
      <c r="E300"/>
      <c r="F300"/>
    </row>
    <row r="301" spans="3:6" ht="13.5" x14ac:dyDescent="0.25">
      <c r="C301"/>
      <c r="D301"/>
      <c r="E301"/>
      <c r="F301"/>
    </row>
    <row r="302" spans="3:6" ht="13.5" x14ac:dyDescent="0.25">
      <c r="C302"/>
      <c r="D302"/>
      <c r="E302"/>
      <c r="F302"/>
    </row>
    <row r="303" spans="3:6" ht="13.5" x14ac:dyDescent="0.25">
      <c r="C303"/>
      <c r="D303"/>
      <c r="E303"/>
      <c r="F303"/>
    </row>
    <row r="304" spans="3:6" ht="13.5" x14ac:dyDescent="0.25">
      <c r="C304"/>
      <c r="D304"/>
      <c r="E304"/>
      <c r="F304"/>
    </row>
    <row r="305" spans="3:6" ht="13.5" x14ac:dyDescent="0.25">
      <c r="C305"/>
      <c r="D305"/>
      <c r="E305"/>
      <c r="F305"/>
    </row>
    <row r="306" spans="3:6" ht="13.5" x14ac:dyDescent="0.25">
      <c r="C306"/>
      <c r="D306"/>
      <c r="E306"/>
      <c r="F306"/>
    </row>
    <row r="307" spans="3:6" ht="13.5" x14ac:dyDescent="0.25">
      <c r="C307"/>
      <c r="D307"/>
      <c r="E307"/>
      <c r="F307"/>
    </row>
    <row r="308" spans="3:6" ht="13.5" x14ac:dyDescent="0.25">
      <c r="C308"/>
      <c r="D308"/>
      <c r="E308"/>
      <c r="F308"/>
    </row>
    <row r="309" spans="3:6" ht="13.5" x14ac:dyDescent="0.25">
      <c r="C309"/>
      <c r="D309"/>
      <c r="E309"/>
      <c r="F309"/>
    </row>
    <row r="310" spans="3:6" ht="13.5" x14ac:dyDescent="0.25">
      <c r="C310"/>
      <c r="D310"/>
      <c r="E310"/>
      <c r="F310"/>
    </row>
    <row r="311" spans="3:6" ht="13.5" x14ac:dyDescent="0.25">
      <c r="C311"/>
      <c r="D311"/>
      <c r="E311"/>
      <c r="F311"/>
    </row>
    <row r="312" spans="3:6" ht="13.5" x14ac:dyDescent="0.25">
      <c r="C312"/>
      <c r="D312"/>
      <c r="E312"/>
      <c r="F312"/>
    </row>
    <row r="313" spans="3:6" ht="13.5" x14ac:dyDescent="0.25">
      <c r="C313"/>
      <c r="D313"/>
      <c r="E313"/>
      <c r="F313"/>
    </row>
    <row r="314" spans="3:6" ht="13.5" x14ac:dyDescent="0.25">
      <c r="C314"/>
      <c r="D314"/>
      <c r="E314"/>
      <c r="F314"/>
    </row>
    <row r="315" spans="3:6" ht="13.5" x14ac:dyDescent="0.25">
      <c r="C315"/>
      <c r="D315"/>
      <c r="E315"/>
      <c r="F315"/>
    </row>
    <row r="316" spans="3:6" ht="13.5" x14ac:dyDescent="0.25">
      <c r="C316"/>
      <c r="D316"/>
      <c r="E316"/>
      <c r="F316"/>
    </row>
    <row r="317" spans="3:6" ht="13.5" x14ac:dyDescent="0.25">
      <c r="C317"/>
      <c r="D317"/>
      <c r="E317"/>
      <c r="F317"/>
    </row>
    <row r="318" spans="3:6" ht="13.5" x14ac:dyDescent="0.25">
      <c r="C318"/>
      <c r="D318"/>
      <c r="E318"/>
      <c r="F318"/>
    </row>
    <row r="319" spans="3:6" ht="13.5" x14ac:dyDescent="0.25">
      <c r="C319"/>
      <c r="D319"/>
      <c r="E319"/>
      <c r="F319"/>
    </row>
    <row r="320" spans="3:6" ht="13.5" x14ac:dyDescent="0.25">
      <c r="C320"/>
      <c r="D320"/>
      <c r="E320"/>
      <c r="F320"/>
    </row>
    <row r="321" spans="3:6" ht="13.5" x14ac:dyDescent="0.25">
      <c r="C321"/>
      <c r="D321"/>
      <c r="E321"/>
      <c r="F321"/>
    </row>
    <row r="322" spans="3:6" ht="13.5" x14ac:dyDescent="0.25">
      <c r="C322"/>
      <c r="D322"/>
      <c r="E322"/>
      <c r="F322"/>
    </row>
    <row r="323" spans="3:6" ht="13.5" x14ac:dyDescent="0.25">
      <c r="C323"/>
      <c r="D323"/>
      <c r="E323"/>
      <c r="F323"/>
    </row>
    <row r="324" spans="3:6" ht="13.5" x14ac:dyDescent="0.25">
      <c r="C324"/>
      <c r="D324"/>
      <c r="E324"/>
      <c r="F324"/>
    </row>
    <row r="325" spans="3:6" ht="13.5" x14ac:dyDescent="0.25">
      <c r="C325"/>
      <c r="D325"/>
      <c r="E325"/>
      <c r="F325"/>
    </row>
    <row r="326" spans="3:6" ht="13.5" x14ac:dyDescent="0.25">
      <c r="C326"/>
      <c r="D326"/>
      <c r="E326"/>
      <c r="F326"/>
    </row>
    <row r="327" spans="3:6" ht="13.5" x14ac:dyDescent="0.25">
      <c r="C327"/>
      <c r="D327"/>
      <c r="E327"/>
      <c r="F327"/>
    </row>
    <row r="328" spans="3:6" ht="13.5" x14ac:dyDescent="0.25">
      <c r="C328"/>
      <c r="D328"/>
      <c r="E328"/>
      <c r="F328"/>
    </row>
    <row r="329" spans="3:6" ht="13.5" x14ac:dyDescent="0.25">
      <c r="C329"/>
      <c r="D329"/>
      <c r="E329"/>
      <c r="F329"/>
    </row>
    <row r="330" spans="3:6" ht="13.5" x14ac:dyDescent="0.25">
      <c r="C330"/>
      <c r="D330"/>
      <c r="E330"/>
      <c r="F330"/>
    </row>
    <row r="331" spans="3:6" ht="13.5" x14ac:dyDescent="0.25">
      <c r="C331"/>
      <c r="D331"/>
      <c r="E331"/>
      <c r="F331"/>
    </row>
    <row r="332" spans="3:6" ht="13.5" x14ac:dyDescent="0.25">
      <c r="C332"/>
      <c r="D332"/>
      <c r="E332"/>
      <c r="F332"/>
    </row>
    <row r="333" spans="3:6" ht="13.5" x14ac:dyDescent="0.25">
      <c r="C333"/>
      <c r="D333"/>
      <c r="E333"/>
      <c r="F333"/>
    </row>
    <row r="334" spans="3:6" ht="13.5" x14ac:dyDescent="0.25">
      <c r="C334"/>
      <c r="D334"/>
      <c r="E334"/>
      <c r="F334"/>
    </row>
    <row r="335" spans="3:6" ht="13.5" x14ac:dyDescent="0.25">
      <c r="C335"/>
      <c r="D335"/>
      <c r="E335"/>
      <c r="F335"/>
    </row>
    <row r="336" spans="3:6" ht="13.5" x14ac:dyDescent="0.25">
      <c r="C336"/>
      <c r="D336"/>
      <c r="E336"/>
      <c r="F336"/>
    </row>
    <row r="337" spans="3:6" ht="13.5" x14ac:dyDescent="0.25">
      <c r="C337"/>
      <c r="D337"/>
      <c r="E337"/>
      <c r="F337"/>
    </row>
    <row r="338" spans="3:6" ht="13.5" x14ac:dyDescent="0.25">
      <c r="C338"/>
      <c r="D338"/>
      <c r="E338"/>
      <c r="F338"/>
    </row>
    <row r="339" spans="3:6" ht="13.5" x14ac:dyDescent="0.25">
      <c r="C339"/>
      <c r="D339"/>
      <c r="E339"/>
      <c r="F339"/>
    </row>
    <row r="340" spans="3:6" ht="13.5" x14ac:dyDescent="0.25">
      <c r="C340"/>
      <c r="D340"/>
      <c r="E340"/>
      <c r="F340"/>
    </row>
    <row r="341" spans="3:6" ht="13.5" x14ac:dyDescent="0.25">
      <c r="C341"/>
      <c r="D341"/>
      <c r="E341"/>
      <c r="F341"/>
    </row>
    <row r="342" spans="3:6" ht="13.5" x14ac:dyDescent="0.25">
      <c r="C342"/>
      <c r="D342"/>
      <c r="E342"/>
      <c r="F342"/>
    </row>
    <row r="343" spans="3:6" ht="13.5" x14ac:dyDescent="0.25">
      <c r="C343"/>
      <c r="D343"/>
      <c r="E343"/>
      <c r="F343"/>
    </row>
    <row r="344" spans="3:6" ht="13.5" x14ac:dyDescent="0.25">
      <c r="C344"/>
      <c r="D344"/>
      <c r="E344"/>
      <c r="F344"/>
    </row>
    <row r="345" spans="3:6" ht="13.5" x14ac:dyDescent="0.25">
      <c r="C345"/>
      <c r="D345"/>
      <c r="E345"/>
      <c r="F345"/>
    </row>
    <row r="346" spans="3:6" ht="13.5" x14ac:dyDescent="0.25">
      <c r="C346"/>
      <c r="D346"/>
      <c r="E346"/>
      <c r="F346"/>
    </row>
    <row r="347" spans="3:6" ht="13.5" x14ac:dyDescent="0.25">
      <c r="C347"/>
      <c r="D347"/>
      <c r="E347"/>
      <c r="F347"/>
    </row>
    <row r="348" spans="3:6" ht="13.5" x14ac:dyDescent="0.25">
      <c r="C348"/>
      <c r="D348"/>
      <c r="E348"/>
      <c r="F348"/>
    </row>
    <row r="349" spans="3:6" ht="13.5" x14ac:dyDescent="0.25">
      <c r="C349"/>
      <c r="D349"/>
      <c r="E349"/>
      <c r="F349"/>
    </row>
    <row r="350" spans="3:6" ht="13.5" x14ac:dyDescent="0.25">
      <c r="C350"/>
      <c r="D350"/>
      <c r="E350"/>
      <c r="F350"/>
    </row>
    <row r="351" spans="3:6" ht="13.5" x14ac:dyDescent="0.25">
      <c r="C351"/>
      <c r="D351"/>
      <c r="E351"/>
      <c r="F351"/>
    </row>
    <row r="352" spans="3:6" ht="13.5" x14ac:dyDescent="0.25">
      <c r="C352"/>
      <c r="D352"/>
      <c r="E352"/>
      <c r="F352"/>
    </row>
    <row r="353" spans="3:6" ht="13.5" x14ac:dyDescent="0.25">
      <c r="C353"/>
      <c r="D353"/>
      <c r="E353"/>
      <c r="F353"/>
    </row>
    <row r="354" spans="3:6" ht="13.5" x14ac:dyDescent="0.25">
      <c r="C354"/>
      <c r="D354"/>
      <c r="E354"/>
      <c r="F354"/>
    </row>
    <row r="355" spans="3:6" ht="13.5" x14ac:dyDescent="0.25">
      <c r="C355"/>
      <c r="D355"/>
      <c r="E355"/>
      <c r="F355"/>
    </row>
    <row r="356" spans="3:6" ht="13.5" x14ac:dyDescent="0.25">
      <c r="C356"/>
      <c r="D356"/>
      <c r="E356"/>
      <c r="F356"/>
    </row>
    <row r="357" spans="3:6" ht="13.5" x14ac:dyDescent="0.25">
      <c r="C357"/>
      <c r="D357"/>
      <c r="E357"/>
      <c r="F357"/>
    </row>
    <row r="358" spans="3:6" ht="13.5" x14ac:dyDescent="0.25">
      <c r="C358"/>
      <c r="D358"/>
      <c r="E358"/>
      <c r="F358"/>
    </row>
    <row r="359" spans="3:6" ht="13.5" x14ac:dyDescent="0.25">
      <c r="C359"/>
      <c r="D359"/>
      <c r="E359"/>
      <c r="F359"/>
    </row>
    <row r="360" spans="3:6" ht="13.5" x14ac:dyDescent="0.25">
      <c r="C360"/>
      <c r="D360"/>
      <c r="E360"/>
      <c r="F360"/>
    </row>
    <row r="361" spans="3:6" ht="13.5" x14ac:dyDescent="0.25">
      <c r="C361"/>
      <c r="D361"/>
      <c r="E361"/>
      <c r="F361"/>
    </row>
    <row r="362" spans="3:6" ht="13.5" x14ac:dyDescent="0.25">
      <c r="C362"/>
      <c r="D362"/>
      <c r="E362"/>
      <c r="F362"/>
    </row>
    <row r="363" spans="3:6" ht="13.5" x14ac:dyDescent="0.25">
      <c r="C363"/>
      <c r="D363"/>
      <c r="E363"/>
      <c r="F363"/>
    </row>
    <row r="364" spans="3:6" ht="13.5" x14ac:dyDescent="0.25">
      <c r="C364"/>
      <c r="D364"/>
      <c r="E364"/>
      <c r="F364"/>
    </row>
    <row r="365" spans="3:6" ht="13.5" x14ac:dyDescent="0.25">
      <c r="C365"/>
      <c r="D365"/>
      <c r="E365"/>
      <c r="F365"/>
    </row>
    <row r="366" spans="3:6" ht="13.5" x14ac:dyDescent="0.25">
      <c r="C366"/>
      <c r="D366"/>
      <c r="E366"/>
      <c r="F366"/>
    </row>
    <row r="367" spans="3:6" ht="13.5" x14ac:dyDescent="0.25">
      <c r="C367"/>
      <c r="D367"/>
      <c r="E367"/>
      <c r="F367"/>
    </row>
    <row r="368" spans="3:6" ht="13.5" x14ac:dyDescent="0.25">
      <c r="C368"/>
      <c r="D368"/>
      <c r="E368"/>
      <c r="F368"/>
    </row>
    <row r="369" spans="3:6" ht="13.5" x14ac:dyDescent="0.25">
      <c r="C369"/>
      <c r="D369"/>
      <c r="E369"/>
      <c r="F369"/>
    </row>
    <row r="370" spans="3:6" ht="13.5" x14ac:dyDescent="0.25">
      <c r="C370"/>
      <c r="D370"/>
      <c r="E370"/>
      <c r="F370"/>
    </row>
    <row r="371" spans="3:6" ht="13.5" x14ac:dyDescent="0.25">
      <c r="C371"/>
      <c r="D371"/>
      <c r="E371"/>
      <c r="F371"/>
    </row>
    <row r="372" spans="3:6" ht="13.5" x14ac:dyDescent="0.25">
      <c r="C372"/>
      <c r="D372"/>
      <c r="E372"/>
      <c r="F372"/>
    </row>
    <row r="373" spans="3:6" ht="13.5" x14ac:dyDescent="0.25">
      <c r="C373"/>
      <c r="D373"/>
      <c r="E373"/>
      <c r="F373"/>
    </row>
    <row r="374" spans="3:6" ht="13.5" x14ac:dyDescent="0.25">
      <c r="C374"/>
      <c r="D374"/>
      <c r="E374"/>
      <c r="F374"/>
    </row>
    <row r="375" spans="3:6" ht="13.5" x14ac:dyDescent="0.25">
      <c r="C375"/>
      <c r="D375"/>
      <c r="E375"/>
      <c r="F375"/>
    </row>
    <row r="376" spans="3:6" ht="13.5" x14ac:dyDescent="0.25">
      <c r="C376"/>
      <c r="D376"/>
      <c r="E376"/>
      <c r="F376"/>
    </row>
    <row r="377" spans="3:6" ht="13.5" x14ac:dyDescent="0.25">
      <c r="C377"/>
      <c r="D377"/>
      <c r="E377"/>
      <c r="F377"/>
    </row>
    <row r="378" spans="3:6" ht="13.5" x14ac:dyDescent="0.25">
      <c r="C378"/>
      <c r="D378"/>
      <c r="E378"/>
      <c r="F378"/>
    </row>
    <row r="379" spans="3:6" ht="13.5" x14ac:dyDescent="0.25">
      <c r="C379"/>
      <c r="D379"/>
      <c r="E379"/>
      <c r="F379"/>
    </row>
    <row r="380" spans="3:6" ht="13.5" x14ac:dyDescent="0.25">
      <c r="C380"/>
      <c r="D380"/>
      <c r="E380"/>
      <c r="F380"/>
    </row>
    <row r="381" spans="3:6" ht="13.5" x14ac:dyDescent="0.25">
      <c r="C381"/>
      <c r="D381"/>
      <c r="E381"/>
      <c r="F381"/>
    </row>
    <row r="382" spans="3:6" ht="13.5" x14ac:dyDescent="0.25">
      <c r="C382"/>
      <c r="D382"/>
      <c r="E382"/>
      <c r="F382"/>
    </row>
    <row r="383" spans="3:6" ht="13.5" x14ac:dyDescent="0.25">
      <c r="C383"/>
      <c r="D383"/>
      <c r="E383"/>
      <c r="F383"/>
    </row>
    <row r="384" spans="3:6" ht="13.5" x14ac:dyDescent="0.25">
      <c r="C384"/>
      <c r="D384"/>
      <c r="E384"/>
      <c r="F384"/>
    </row>
    <row r="385" spans="3:6" ht="13.5" x14ac:dyDescent="0.25">
      <c r="C385"/>
      <c r="D385"/>
      <c r="E385"/>
      <c r="F385"/>
    </row>
    <row r="386" spans="3:6" ht="13.5" x14ac:dyDescent="0.25">
      <c r="C386"/>
      <c r="D386"/>
      <c r="E386"/>
      <c r="F386"/>
    </row>
    <row r="387" spans="3:6" ht="13.5" x14ac:dyDescent="0.25">
      <c r="C387"/>
      <c r="D387"/>
      <c r="E387"/>
      <c r="F387"/>
    </row>
    <row r="388" spans="3:6" ht="13.5" x14ac:dyDescent="0.25">
      <c r="C388"/>
      <c r="D388"/>
      <c r="E388"/>
      <c r="F388"/>
    </row>
    <row r="389" spans="3:6" ht="13.5" x14ac:dyDescent="0.25">
      <c r="C389"/>
      <c r="D389"/>
      <c r="E389"/>
      <c r="F389"/>
    </row>
    <row r="390" spans="3:6" ht="13.5" x14ac:dyDescent="0.25">
      <c r="C390"/>
      <c r="D390"/>
      <c r="E390"/>
      <c r="F390"/>
    </row>
    <row r="391" spans="3:6" ht="13.5" x14ac:dyDescent="0.25">
      <c r="C391"/>
      <c r="D391"/>
      <c r="E391"/>
      <c r="F391"/>
    </row>
    <row r="392" spans="3:6" ht="13.5" x14ac:dyDescent="0.25">
      <c r="C392"/>
      <c r="D392"/>
      <c r="E392"/>
      <c r="F392"/>
    </row>
    <row r="393" spans="3:6" ht="13.5" x14ac:dyDescent="0.25">
      <c r="C393"/>
      <c r="D393"/>
      <c r="E393"/>
      <c r="F393"/>
    </row>
    <row r="394" spans="3:6" ht="13.5" x14ac:dyDescent="0.25">
      <c r="C394"/>
      <c r="D394"/>
      <c r="E394"/>
      <c r="F394"/>
    </row>
    <row r="395" spans="3:6" ht="13.5" x14ac:dyDescent="0.25">
      <c r="C395"/>
      <c r="D395"/>
      <c r="E395"/>
      <c r="F395"/>
    </row>
    <row r="396" spans="3:6" ht="13.5" x14ac:dyDescent="0.25">
      <c r="C396"/>
      <c r="D396"/>
      <c r="E396"/>
      <c r="F396"/>
    </row>
    <row r="397" spans="3:6" ht="13.5" x14ac:dyDescent="0.25">
      <c r="C397"/>
      <c r="D397"/>
      <c r="E397"/>
      <c r="F397"/>
    </row>
    <row r="398" spans="3:6" ht="13.5" x14ac:dyDescent="0.25">
      <c r="C398"/>
      <c r="D398"/>
      <c r="E398"/>
      <c r="F398"/>
    </row>
    <row r="399" spans="3:6" ht="13.5" x14ac:dyDescent="0.25">
      <c r="C399"/>
      <c r="D399"/>
      <c r="E399"/>
      <c r="F399"/>
    </row>
    <row r="400" spans="3:6" ht="13.5" x14ac:dyDescent="0.25">
      <c r="C400"/>
      <c r="D400"/>
      <c r="E400"/>
      <c r="F400"/>
    </row>
    <row r="401" spans="3:6" ht="13.5" x14ac:dyDescent="0.25">
      <c r="C401"/>
      <c r="D401"/>
      <c r="E401"/>
      <c r="F401"/>
    </row>
    <row r="402" spans="3:6" ht="13.5" x14ac:dyDescent="0.25">
      <c r="C402"/>
      <c r="D402"/>
      <c r="E402"/>
      <c r="F402"/>
    </row>
    <row r="403" spans="3:6" ht="13.5" x14ac:dyDescent="0.25">
      <c r="C403"/>
      <c r="D403"/>
      <c r="E403"/>
      <c r="F403"/>
    </row>
    <row r="404" spans="3:6" ht="13.5" x14ac:dyDescent="0.25">
      <c r="C404"/>
      <c r="D404"/>
      <c r="E404"/>
      <c r="F404"/>
    </row>
    <row r="405" spans="3:6" ht="13.5" x14ac:dyDescent="0.25">
      <c r="C405"/>
      <c r="D405"/>
      <c r="E405"/>
      <c r="F405"/>
    </row>
    <row r="406" spans="3:6" ht="13.5" x14ac:dyDescent="0.25">
      <c r="C406"/>
      <c r="D406"/>
      <c r="E406"/>
      <c r="F406"/>
    </row>
    <row r="407" spans="3:6" ht="13.5" x14ac:dyDescent="0.25">
      <c r="C407"/>
      <c r="D407"/>
      <c r="E407"/>
      <c r="F407"/>
    </row>
    <row r="408" spans="3:6" ht="13.5" x14ac:dyDescent="0.25">
      <c r="C408"/>
      <c r="D408"/>
      <c r="E408"/>
      <c r="F408"/>
    </row>
  </sheetData>
  <sheetProtection algorithmName="SHA-512" hashValue="wkGGXz9ndyovUuVbHT9pL6IEtCFFq9OSWj090RiumHGO/G2by66+kWBOrMjAxaXagaBbD54qtswEpLBOVxnC8w==" saltValue="su943NVV8jQ40bZPMxLDpg==" spinCount="100000" sheet="1" objects="1" scenarios="1" pivotTables="0"/>
  <phoneticPr fontId="14" type="noConversion"/>
  <conditionalFormatting sqref="E11:E23 E25:E93">
    <cfRule type="expression" dxfId="82" priority="8" stopIfTrue="1">
      <formula>$E11&lt;&gt;""</formula>
    </cfRule>
    <cfRule type="expression" dxfId="81" priority="9" stopIfTrue="1">
      <formula>$E11=""</formula>
    </cfRule>
  </conditionalFormatting>
  <conditionalFormatting sqref="C10:G10">
    <cfRule type="expression" dxfId="80" priority="10" stopIfTrue="1">
      <formula>TRUE</formula>
    </cfRule>
  </conditionalFormatting>
  <conditionalFormatting sqref="C9:G9">
    <cfRule type="expression" dxfId="79" priority="11" stopIfTrue="1">
      <formula>TRUE</formula>
    </cfRule>
  </conditionalFormatting>
  <conditionalFormatting sqref="C11:C23 C25:C93">
    <cfRule type="expression" priority="7" stopIfTrue="1">
      <formula>$C11=""</formula>
    </cfRule>
    <cfRule type="expression" dxfId="78" priority="12" stopIfTrue="1">
      <formula>$C11&lt;&gt;""</formula>
    </cfRule>
  </conditionalFormatting>
  <conditionalFormatting sqref="D11:D23 D25:D93">
    <cfRule type="expression" dxfId="77" priority="13" stopIfTrue="1">
      <formula>D11&lt;&gt;""</formula>
    </cfRule>
    <cfRule type="expression" dxfId="76" priority="14" stopIfTrue="1">
      <formula>D11=""</formula>
    </cfRule>
  </conditionalFormatting>
  <conditionalFormatting sqref="E24">
    <cfRule type="expression" dxfId="75" priority="2" stopIfTrue="1">
      <formula>$E24&lt;&gt;""</formula>
    </cfRule>
    <cfRule type="expression" dxfId="74" priority="3" stopIfTrue="1">
      <formula>$E24=""</formula>
    </cfRule>
  </conditionalFormatting>
  <conditionalFormatting sqref="C24">
    <cfRule type="expression" priority="1" stopIfTrue="1">
      <formula>$C24=""</formula>
    </cfRule>
    <cfRule type="expression" dxfId="73" priority="4" stopIfTrue="1">
      <formula>$C24&lt;&gt;""</formula>
    </cfRule>
  </conditionalFormatting>
  <conditionalFormatting sqref="D24">
    <cfRule type="expression" dxfId="72" priority="5" stopIfTrue="1">
      <formula>D24&lt;&gt;""</formula>
    </cfRule>
    <cfRule type="expression" dxfId="71" priority="6" stopIfTrue="1">
      <formula>D24=""</formula>
    </cfRule>
  </conditionalFormatting>
  <hyperlinks>
    <hyperlink ref="E7" r:id="rId2"/>
  </hyperlinks>
  <pageMargins left="0.39370078740157483" right="0" top="0.59055118110236227" bottom="0.19685039370078741" header="0" footer="0.51181102362204722"/>
  <pageSetup paperSize="9" orientation="portrait"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S27"/>
  <sheetViews>
    <sheetView showGridLines="0" showRowColHeaders="0" tabSelected="1" topLeftCell="A22" workbookViewId="0">
      <selection activeCell="D3" sqref="D3"/>
    </sheetView>
  </sheetViews>
  <sheetFormatPr defaultRowHeight="12.75" x14ac:dyDescent="0.2"/>
  <cols>
    <col min="1" max="1" width="1.42578125" style="4" customWidth="1"/>
    <col min="2" max="2" width="12.85546875" style="4" customWidth="1"/>
    <col min="3" max="3" width="20.28515625" style="4" customWidth="1"/>
    <col min="4" max="4" width="14.140625" style="4" hidden="1" customWidth="1"/>
    <col min="5" max="5" width="61.85546875" style="2" customWidth="1"/>
    <col min="6" max="19" width="9.140625" style="3"/>
    <col min="20" max="16384" width="9.140625" style="4"/>
  </cols>
  <sheetData>
    <row r="1" spans="1:7" s="4" customFormat="1" ht="7.5" customHeight="1" x14ac:dyDescent="0.2">
      <c r="A1" s="1"/>
      <c r="B1" s="1"/>
      <c r="C1" s="1"/>
      <c r="D1" s="1"/>
      <c r="E1" s="2"/>
      <c r="F1" s="3"/>
      <c r="G1" s="3"/>
    </row>
    <row r="2" spans="1:7" s="4" customFormat="1" ht="13.5" customHeight="1" x14ac:dyDescent="0.2">
      <c r="A2" s="5"/>
      <c r="B2" s="136"/>
      <c r="C2" s="136"/>
      <c r="D2" s="136"/>
      <c r="E2" s="343"/>
      <c r="F2" s="5"/>
      <c r="G2" s="5"/>
    </row>
    <row r="3" spans="1:7" s="4" customFormat="1" ht="13.5" customHeight="1" x14ac:dyDescent="0.2">
      <c r="A3" s="5"/>
      <c r="B3" s="136"/>
      <c r="C3" s="136"/>
      <c r="D3" s="136"/>
      <c r="E3" s="343"/>
      <c r="F3" s="5"/>
      <c r="G3" s="5"/>
    </row>
    <row r="4" spans="1:7" s="4" customFormat="1" ht="12.75" customHeight="1" x14ac:dyDescent="0.2">
      <c r="A4" s="5"/>
      <c r="B4" s="136"/>
      <c r="C4" s="136"/>
      <c r="D4" s="136"/>
      <c r="E4" s="343"/>
      <c r="F4" s="5"/>
      <c r="G4" s="5"/>
    </row>
    <row r="5" spans="1:7" s="6" customFormat="1" ht="4.5" customHeight="1" x14ac:dyDescent="0.25"/>
    <row r="6" spans="1:7" s="6" customFormat="1" ht="3.75" customHeight="1" x14ac:dyDescent="0.25">
      <c r="B6" s="38"/>
      <c r="C6" s="38"/>
      <c r="D6" s="38"/>
      <c r="E6" s="38"/>
    </row>
    <row r="7" spans="1:7" s="6" customFormat="1" ht="10.5" customHeight="1" x14ac:dyDescent="0.25">
      <c r="B7" s="68" t="str">
        <f ca="1">CONCATENATE("Price List applicable for ",Data!A9,". Effective from ",Data!A11,". ")</f>
        <v xml:space="preserve">Price List applicable for Russian Federation. Effective from January 1st 2016. </v>
      </c>
      <c r="C7" s="39"/>
      <c r="D7" s="39"/>
      <c r="E7" s="39"/>
    </row>
    <row r="8" spans="1:7" s="6" customFormat="1" ht="10.5" customHeight="1" x14ac:dyDescent="0.25">
      <c r="B8" s="64" t="str">
        <f ca="1">CONCATENATE(Data!A5,". ",Data!A7)</f>
        <v>Kaspersky Lab. 39A/3 Leningradskoe Shosse Moscow, 125212. sales@kaspersky.com</v>
      </c>
      <c r="C8" s="39"/>
      <c r="D8" s="39"/>
      <c r="E8" s="39"/>
      <c r="F8" s="6" t="s">
        <v>242</v>
      </c>
    </row>
    <row r="9" spans="1:7" s="6" customFormat="1" ht="12.75" customHeight="1" x14ac:dyDescent="0.25">
      <c r="B9" s="34" t="s">
        <v>69</v>
      </c>
      <c r="C9" s="34"/>
      <c r="D9" s="34"/>
      <c r="E9" s="35"/>
      <c r="F9" s="6" t="s">
        <v>242</v>
      </c>
    </row>
    <row r="10" spans="1:7" s="4" customFormat="1" x14ac:dyDescent="0.25">
      <c r="B10" s="137" t="s">
        <v>239</v>
      </c>
      <c r="C10" s="72"/>
      <c r="D10" s="90"/>
      <c r="E10" s="138" t="str">
        <f ca="1">CONCATENATE("Цены во всех разделах указаны в ",Data!B4,".")</f>
        <v>Цены во всех разделах указаны в RUR.</v>
      </c>
      <c r="F10" s="3"/>
      <c r="G10" s="3"/>
    </row>
    <row r="11" spans="1:7" s="4" customFormat="1" x14ac:dyDescent="0.25">
      <c r="B11" s="137"/>
      <c r="C11" s="72"/>
      <c r="D11" s="90"/>
      <c r="E11" s="138" t="s">
        <v>2007</v>
      </c>
      <c r="F11" s="3"/>
      <c r="G11" s="3"/>
    </row>
    <row r="12" spans="1:7" s="4" customFormat="1" x14ac:dyDescent="0.25">
      <c r="B12" s="137"/>
      <c r="C12" s="72"/>
      <c r="D12" s="90"/>
      <c r="E12" s="138" t="str">
        <f>CONCATENATE("В разделе Maintenance цены НДС ОБЛАГАЮТСЯ.")</f>
        <v>В разделе Maintenance цены НДС ОБЛАГАЮТСЯ.</v>
      </c>
      <c r="F12" s="3"/>
      <c r="G12" s="3"/>
    </row>
    <row r="13" spans="1:7" s="4" customFormat="1" x14ac:dyDescent="0.25">
      <c r="B13" s="137"/>
      <c r="C13" s="72"/>
      <c r="D13" s="90"/>
      <c r="E13" s="138" t="str">
        <f>CONCATENATE("В разделе Media цены НДС ОБЛАГАЮТСЯ.")</f>
        <v>В разделе Media цены НДС ОБЛАГАЮТСЯ.</v>
      </c>
      <c r="F13" s="3"/>
      <c r="G13" s="3"/>
    </row>
    <row r="14" spans="1:7" s="4" customFormat="1" ht="33" customHeight="1" x14ac:dyDescent="0.25">
      <c r="B14" s="137"/>
      <c r="C14" s="72"/>
      <c r="D14" s="90"/>
      <c r="E14" s="138" t="s">
        <v>2008</v>
      </c>
      <c r="F14" s="3"/>
      <c r="G14" s="3"/>
    </row>
    <row r="15" spans="1:7" s="4" customFormat="1" x14ac:dyDescent="0.25">
      <c r="B15" s="139" t="s">
        <v>240</v>
      </c>
      <c r="C15" s="140" t="s">
        <v>241</v>
      </c>
      <c r="D15" s="141"/>
      <c r="E15" s="142" t="s">
        <v>1961</v>
      </c>
      <c r="F15" s="3"/>
      <c r="G15" s="3"/>
    </row>
    <row r="16" spans="1:7" s="4" customFormat="1" x14ac:dyDescent="0.25">
      <c r="B16" s="137"/>
      <c r="C16" s="143" t="s">
        <v>33</v>
      </c>
      <c r="D16" s="144"/>
      <c r="E16" s="145" t="s">
        <v>1962</v>
      </c>
      <c r="F16" s="3"/>
      <c r="G16" s="3"/>
    </row>
    <row r="17" spans="2:19" ht="63.75" x14ac:dyDescent="0.25">
      <c r="B17" s="139" t="s">
        <v>139</v>
      </c>
      <c r="C17" s="140" t="s">
        <v>1963</v>
      </c>
      <c r="D17" s="141"/>
      <c r="E17" s="142" t="s">
        <v>1964</v>
      </c>
      <c r="G17" s="4"/>
      <c r="H17" s="4"/>
      <c r="I17" s="4"/>
      <c r="J17" s="4"/>
      <c r="K17" s="4"/>
      <c r="L17" s="4"/>
      <c r="M17" s="4"/>
      <c r="N17" s="4"/>
      <c r="O17" s="4"/>
      <c r="P17" s="4"/>
      <c r="Q17" s="4"/>
      <c r="R17" s="4"/>
      <c r="S17" s="4"/>
    </row>
    <row r="18" spans="2:19" ht="25.5" x14ac:dyDescent="0.25">
      <c r="B18" s="139" t="s">
        <v>1965</v>
      </c>
      <c r="C18" s="140" t="s">
        <v>243</v>
      </c>
      <c r="D18" s="141"/>
      <c r="E18" s="142" t="s">
        <v>1966</v>
      </c>
      <c r="G18" s="4"/>
      <c r="H18" s="4"/>
      <c r="I18" s="4"/>
      <c r="J18" s="4"/>
      <c r="K18" s="4"/>
      <c r="L18" s="4"/>
      <c r="M18" s="4"/>
      <c r="N18" s="4"/>
      <c r="O18" s="4"/>
      <c r="P18" s="4"/>
      <c r="Q18" s="4"/>
      <c r="R18" s="4"/>
      <c r="S18" s="4"/>
    </row>
    <row r="19" spans="2:19" ht="25.5" customHeight="1" x14ac:dyDescent="0.25">
      <c r="B19" s="137"/>
      <c r="C19" s="143" t="s">
        <v>244</v>
      </c>
      <c r="D19" s="144"/>
      <c r="E19" s="145" t="s">
        <v>1967</v>
      </c>
      <c r="G19" s="4"/>
      <c r="H19" s="4"/>
      <c r="I19" s="4"/>
      <c r="J19" s="4"/>
      <c r="K19" s="4"/>
      <c r="L19" s="4"/>
      <c r="M19" s="4"/>
      <c r="N19" s="4"/>
      <c r="O19" s="4"/>
      <c r="P19" s="4"/>
      <c r="Q19" s="4"/>
      <c r="R19" s="4"/>
      <c r="S19" s="4"/>
    </row>
    <row r="20" spans="2:19" ht="38.25" x14ac:dyDescent="0.25">
      <c r="B20" s="139" t="s">
        <v>245</v>
      </c>
      <c r="C20" s="140" t="s">
        <v>1968</v>
      </c>
      <c r="D20" s="141"/>
      <c r="E20" s="142" t="s">
        <v>1969</v>
      </c>
      <c r="G20" s="4"/>
      <c r="H20" s="4"/>
      <c r="I20" s="4"/>
      <c r="J20" s="4"/>
      <c r="K20" s="4"/>
      <c r="L20" s="4"/>
      <c r="M20" s="4"/>
      <c r="N20" s="4"/>
      <c r="O20" s="4"/>
      <c r="P20" s="4"/>
      <c r="Q20" s="4"/>
      <c r="R20" s="4"/>
      <c r="S20" s="4"/>
    </row>
    <row r="21" spans="2:19" ht="39.75" customHeight="1" x14ac:dyDescent="0.25">
      <c r="B21" s="137"/>
      <c r="C21" s="140" t="s">
        <v>1970</v>
      </c>
      <c r="D21" s="141"/>
      <c r="E21" s="142" t="s">
        <v>1971</v>
      </c>
      <c r="G21" s="4"/>
      <c r="H21" s="4"/>
      <c r="I21" s="4"/>
      <c r="J21" s="4"/>
      <c r="K21" s="4"/>
      <c r="L21" s="4"/>
      <c r="M21" s="4"/>
      <c r="N21" s="4"/>
      <c r="O21" s="4"/>
      <c r="P21" s="4"/>
      <c r="Q21" s="4"/>
      <c r="R21" s="4"/>
      <c r="S21" s="4"/>
    </row>
    <row r="22" spans="2:19" ht="57" customHeight="1" x14ac:dyDescent="0.25">
      <c r="B22" s="137"/>
      <c r="C22" s="140" t="s">
        <v>1972</v>
      </c>
      <c r="D22" s="141"/>
      <c r="E22" s="142" t="s">
        <v>1971</v>
      </c>
      <c r="G22" s="4"/>
      <c r="H22" s="4"/>
      <c r="I22" s="4"/>
      <c r="J22" s="4"/>
      <c r="K22" s="4"/>
      <c r="L22" s="4"/>
      <c r="M22" s="4"/>
      <c r="N22" s="4"/>
      <c r="O22" s="4"/>
      <c r="P22" s="4"/>
      <c r="Q22" s="4"/>
      <c r="R22" s="4"/>
      <c r="S22" s="4"/>
    </row>
    <row r="23" spans="2:19" ht="114.75" x14ac:dyDescent="0.25">
      <c r="B23" s="137"/>
      <c r="C23" s="140" t="s">
        <v>1973</v>
      </c>
      <c r="D23" s="141"/>
      <c r="E23" s="142" t="s">
        <v>1974</v>
      </c>
      <c r="G23" s="4"/>
      <c r="H23" s="4"/>
      <c r="I23" s="4"/>
      <c r="J23" s="4"/>
      <c r="K23" s="4"/>
      <c r="L23" s="4"/>
      <c r="M23" s="4"/>
      <c r="N23" s="4"/>
      <c r="O23" s="4"/>
      <c r="P23" s="4"/>
      <c r="Q23" s="4"/>
      <c r="R23" s="4"/>
      <c r="S23" s="4"/>
    </row>
    <row r="24" spans="2:19" ht="38.25" x14ac:dyDescent="0.25">
      <c r="B24" s="137"/>
      <c r="C24" s="140" t="s">
        <v>2116</v>
      </c>
      <c r="D24" s="141"/>
      <c r="E24" s="142" t="s">
        <v>2117</v>
      </c>
      <c r="G24" s="4"/>
      <c r="H24" s="4"/>
      <c r="I24" s="4"/>
      <c r="J24" s="4"/>
      <c r="K24" s="4"/>
      <c r="L24" s="4"/>
      <c r="M24" s="4"/>
      <c r="N24" s="4"/>
      <c r="O24" s="4"/>
      <c r="P24" s="4"/>
      <c r="Q24" s="4"/>
      <c r="R24" s="4"/>
      <c r="S24" s="4"/>
    </row>
    <row r="25" spans="2:19" ht="76.5" x14ac:dyDescent="0.25">
      <c r="B25" s="137"/>
      <c r="C25" s="140" t="s">
        <v>2118</v>
      </c>
      <c r="D25" s="141"/>
      <c r="E25" s="247" t="s">
        <v>2275</v>
      </c>
      <c r="G25" s="4"/>
      <c r="H25" s="4"/>
      <c r="I25" s="4"/>
      <c r="J25" s="4"/>
      <c r="K25" s="4"/>
      <c r="L25" s="4"/>
      <c r="M25" s="4"/>
      <c r="N25" s="4"/>
      <c r="O25" s="4"/>
      <c r="P25" s="4"/>
      <c r="Q25" s="4"/>
      <c r="R25" s="4"/>
      <c r="S25" s="4"/>
    </row>
    <row r="26" spans="2:19" ht="38.25" x14ac:dyDescent="0.25">
      <c r="B26" s="139" t="s">
        <v>318</v>
      </c>
      <c r="C26" s="140" t="s">
        <v>1975</v>
      </c>
      <c r="D26" s="141"/>
      <c r="E26" s="146" t="s">
        <v>1976</v>
      </c>
      <c r="F26" s="6"/>
      <c r="G26" s="4"/>
      <c r="H26" s="4"/>
      <c r="I26" s="4"/>
      <c r="J26" s="4"/>
      <c r="K26" s="4"/>
      <c r="L26" s="4"/>
      <c r="M26" s="4"/>
      <c r="N26" s="4"/>
      <c r="O26" s="4"/>
      <c r="P26" s="4"/>
      <c r="Q26" s="4"/>
      <c r="R26" s="4"/>
      <c r="S26" s="4"/>
    </row>
    <row r="27" spans="2:19" ht="170.25" customHeight="1" x14ac:dyDescent="0.25">
      <c r="B27" s="137"/>
      <c r="C27" s="140" t="s">
        <v>2258</v>
      </c>
      <c r="D27" s="141"/>
      <c r="E27" s="147" t="s">
        <v>2259</v>
      </c>
      <c r="F27" s="6"/>
      <c r="G27" s="4"/>
      <c r="H27" s="4"/>
      <c r="I27" s="4"/>
      <c r="J27" s="4"/>
      <c r="K27" s="4"/>
      <c r="L27" s="4"/>
      <c r="M27" s="4"/>
      <c r="N27" s="4"/>
      <c r="O27" s="4"/>
      <c r="P27" s="4"/>
      <c r="Q27" s="4"/>
      <c r="R27" s="4"/>
      <c r="S27" s="4"/>
    </row>
  </sheetData>
  <sheetProtection algorithmName="SHA-512" hashValue="MPuuFr4SlNkkBL6gzJWfu97D3biFr/rMMeoheC9ij4H4rPcO5uc4PJOLcjKbn+MXVnz5nDZ3tuEdmyOhko2jtQ==" saltValue="kiV9thrXlkh8DD3oZddWCw==" spinCount="100000" sheet="1" objects="1" scenarios="1" pivotTables="0"/>
  <mergeCells count="1">
    <mergeCell ref="E2:E4"/>
  </mergeCells>
  <phoneticPr fontId="14" type="noConversion"/>
  <pageMargins left="0.59055118110236227" right="0" top="0.59055118110236227" bottom="0.59055118110236227" header="0"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M58"/>
  <sheetViews>
    <sheetView showGridLines="0" showRowColHeaders="0" topLeftCell="A40" workbookViewId="0">
      <selection activeCell="D3" sqref="D3"/>
    </sheetView>
  </sheetViews>
  <sheetFormatPr defaultRowHeight="12.75" x14ac:dyDescent="0.2"/>
  <cols>
    <col min="1" max="1" width="1.42578125" customWidth="1"/>
    <col min="7" max="7" width="1.85546875" customWidth="1"/>
  </cols>
  <sheetData>
    <row r="1" spans="1:13" ht="7.5" customHeight="1" x14ac:dyDescent="0.2">
      <c r="A1" s="51"/>
      <c r="B1" s="52"/>
      <c r="C1" s="52"/>
      <c r="D1" s="52"/>
      <c r="E1" s="52"/>
      <c r="F1" s="52"/>
      <c r="G1" s="52"/>
      <c r="H1" s="52"/>
      <c r="I1" s="52"/>
      <c r="J1" s="52"/>
      <c r="K1" s="52"/>
      <c r="L1" s="52"/>
      <c r="M1" s="52"/>
    </row>
    <row r="2" spans="1:13" x14ac:dyDescent="0.2">
      <c r="A2" s="52"/>
      <c r="B2" s="53"/>
      <c r="C2" s="54"/>
      <c r="D2" s="54"/>
      <c r="E2" s="54"/>
      <c r="F2" s="54"/>
      <c r="G2" s="54"/>
      <c r="H2" s="54"/>
      <c r="I2" s="54"/>
      <c r="J2" s="54"/>
      <c r="K2" s="54"/>
      <c r="L2" s="55"/>
      <c r="M2" s="52"/>
    </row>
    <row r="3" spans="1:13" x14ac:dyDescent="0.2">
      <c r="A3" s="52"/>
      <c r="B3" s="56"/>
      <c r="C3" s="57"/>
      <c r="D3" s="57"/>
      <c r="E3" s="57"/>
      <c r="F3" s="57"/>
      <c r="G3" s="57"/>
      <c r="H3" s="57"/>
      <c r="I3" s="57"/>
      <c r="J3" s="57"/>
      <c r="K3" s="57"/>
      <c r="L3" s="58"/>
      <c r="M3" s="52"/>
    </row>
    <row r="4" spans="1:13" x14ac:dyDescent="0.2">
      <c r="A4" s="52"/>
      <c r="B4" s="56"/>
      <c r="C4" s="57"/>
      <c r="D4" s="57"/>
      <c r="E4" s="57"/>
      <c r="F4" s="57"/>
      <c r="G4" s="57"/>
      <c r="H4" s="57"/>
      <c r="I4" s="57"/>
      <c r="J4" s="57"/>
      <c r="K4" s="57"/>
      <c r="L4" s="58"/>
      <c r="M4" s="52"/>
    </row>
    <row r="5" spans="1:13" x14ac:dyDescent="0.2">
      <c r="A5" s="52"/>
      <c r="B5" s="56"/>
      <c r="C5" s="57"/>
      <c r="D5" s="57"/>
      <c r="E5" s="57"/>
      <c r="F5" s="57"/>
      <c r="G5" s="57"/>
      <c r="H5" s="57"/>
      <c r="I5" s="57"/>
      <c r="J5" s="57"/>
      <c r="K5" s="57"/>
      <c r="L5" s="58"/>
      <c r="M5" s="52"/>
    </row>
    <row r="6" spans="1:13" x14ac:dyDescent="0.2">
      <c r="A6" s="52"/>
      <c r="B6" s="56"/>
      <c r="C6" s="57"/>
      <c r="D6" s="57"/>
      <c r="E6" s="57"/>
      <c r="F6" s="57"/>
      <c r="G6" s="57"/>
      <c r="H6" s="57"/>
      <c r="I6" s="57"/>
      <c r="J6" s="57"/>
      <c r="K6" s="57"/>
      <c r="L6" s="58"/>
      <c r="M6" s="52"/>
    </row>
    <row r="7" spans="1:13" x14ac:dyDescent="0.2">
      <c r="A7" s="52"/>
      <c r="B7" s="56"/>
      <c r="C7" s="57"/>
      <c r="D7" s="57"/>
      <c r="E7" s="57"/>
      <c r="F7" s="57"/>
      <c r="G7" s="57"/>
      <c r="H7" s="57"/>
      <c r="I7" s="57"/>
      <c r="J7" s="57"/>
      <c r="K7" s="57"/>
      <c r="L7" s="58"/>
      <c r="M7" s="52"/>
    </row>
    <row r="8" spans="1:13" x14ac:dyDescent="0.2">
      <c r="A8" s="52"/>
      <c r="B8" s="56"/>
      <c r="C8" s="57"/>
      <c r="D8" s="57"/>
      <c r="E8" s="57"/>
      <c r="F8" s="57"/>
      <c r="G8" s="57"/>
      <c r="H8" s="57"/>
      <c r="I8" s="57"/>
      <c r="J8" s="57"/>
      <c r="K8" s="57"/>
      <c r="L8" s="58"/>
      <c r="M8" s="52"/>
    </row>
    <row r="9" spans="1:13" x14ac:dyDescent="0.2">
      <c r="A9" s="52"/>
      <c r="B9" s="56"/>
      <c r="C9" s="57"/>
      <c r="D9" s="57"/>
      <c r="E9" s="57"/>
      <c r="F9" s="57"/>
      <c r="G9" s="57"/>
      <c r="H9" s="57"/>
      <c r="I9" s="57"/>
      <c r="J9" s="57"/>
      <c r="K9" s="57"/>
      <c r="L9" s="58"/>
      <c r="M9" s="52"/>
    </row>
    <row r="10" spans="1:13" x14ac:dyDescent="0.2">
      <c r="A10" s="52"/>
      <c r="B10" s="56"/>
      <c r="C10" s="57"/>
      <c r="D10" s="57"/>
      <c r="E10" s="57"/>
      <c r="F10" s="57"/>
      <c r="G10" s="57"/>
      <c r="H10" s="57"/>
      <c r="I10" s="57"/>
      <c r="J10" s="57"/>
      <c r="K10" s="57"/>
      <c r="L10" s="58"/>
      <c r="M10" s="52"/>
    </row>
    <row r="11" spans="1:13" x14ac:dyDescent="0.2">
      <c r="A11" s="52"/>
      <c r="B11" s="56"/>
      <c r="C11" s="57"/>
      <c r="D11" s="57"/>
      <c r="E11" s="57"/>
      <c r="F11" s="57"/>
      <c r="G11" s="57"/>
      <c r="H11" s="57"/>
      <c r="I11" s="57"/>
      <c r="J11" s="57"/>
      <c r="K11" s="57"/>
      <c r="L11" s="58"/>
      <c r="M11" s="52"/>
    </row>
    <row r="12" spans="1:13" x14ac:dyDescent="0.2">
      <c r="A12" s="52"/>
      <c r="B12" s="56"/>
      <c r="C12" s="57"/>
      <c r="D12" s="57"/>
      <c r="E12" s="57"/>
      <c r="F12" s="57"/>
      <c r="G12" s="57"/>
      <c r="H12" s="57"/>
      <c r="I12" s="57"/>
      <c r="J12" s="57"/>
      <c r="K12" s="57"/>
      <c r="L12" s="58"/>
      <c r="M12" s="52"/>
    </row>
    <row r="13" spans="1:13" x14ac:dyDescent="0.2">
      <c r="A13" s="52"/>
      <c r="B13" s="56"/>
      <c r="C13" s="57"/>
      <c r="D13" s="57"/>
      <c r="E13" s="57"/>
      <c r="F13" s="57"/>
      <c r="G13" s="57"/>
      <c r="H13" s="57"/>
      <c r="I13" s="57"/>
      <c r="J13" s="57"/>
      <c r="K13" s="57"/>
      <c r="L13" s="58"/>
      <c r="M13" s="52"/>
    </row>
    <row r="14" spans="1:13" x14ac:dyDescent="0.2">
      <c r="A14" s="52"/>
      <c r="B14" s="56"/>
      <c r="C14" s="57"/>
      <c r="D14" s="57"/>
      <c r="E14" s="57"/>
      <c r="F14" s="57"/>
      <c r="G14" s="57"/>
      <c r="H14" s="57"/>
      <c r="I14" s="57"/>
      <c r="J14" s="57"/>
      <c r="K14" s="57"/>
      <c r="L14" s="58"/>
      <c r="M14" s="52"/>
    </row>
    <row r="15" spans="1:13" x14ac:dyDescent="0.2">
      <c r="A15" s="52"/>
      <c r="B15" s="56"/>
      <c r="C15" s="57"/>
      <c r="D15" s="57"/>
      <c r="E15" s="57"/>
      <c r="F15" s="57"/>
      <c r="G15" s="57"/>
      <c r="H15" s="57"/>
      <c r="I15" s="57"/>
      <c r="J15" s="57"/>
      <c r="K15" s="57"/>
      <c r="L15" s="58"/>
      <c r="M15" s="52"/>
    </row>
    <row r="16" spans="1:13" x14ac:dyDescent="0.2">
      <c r="A16" s="52"/>
      <c r="B16" s="56"/>
      <c r="C16" s="57"/>
      <c r="D16" s="57"/>
      <c r="E16" s="57"/>
      <c r="F16" s="57"/>
      <c r="G16" s="57"/>
      <c r="H16" s="57"/>
      <c r="I16" s="57"/>
      <c r="J16" s="57"/>
      <c r="K16" s="57"/>
      <c r="L16" s="58"/>
      <c r="M16" s="52"/>
    </row>
    <row r="17" spans="1:13" x14ac:dyDescent="0.2">
      <c r="A17" s="52"/>
      <c r="B17" s="56"/>
      <c r="C17" s="57"/>
      <c r="D17" s="57"/>
      <c r="E17" s="57"/>
      <c r="F17" s="57"/>
      <c r="G17" s="57"/>
      <c r="H17" s="57"/>
      <c r="I17" s="57"/>
      <c r="J17" s="57"/>
      <c r="K17" s="57"/>
      <c r="L17" s="58"/>
      <c r="M17" s="52"/>
    </row>
    <row r="18" spans="1:13" x14ac:dyDescent="0.2">
      <c r="A18" s="52"/>
      <c r="B18" s="56"/>
      <c r="C18" s="57"/>
      <c r="D18" s="57"/>
      <c r="E18" s="57"/>
      <c r="F18" s="57"/>
      <c r="G18" s="57"/>
      <c r="H18" s="57"/>
      <c r="I18" s="57"/>
      <c r="J18" s="57"/>
      <c r="K18" s="57"/>
      <c r="L18" s="58"/>
      <c r="M18" s="52"/>
    </row>
    <row r="19" spans="1:13" x14ac:dyDescent="0.2">
      <c r="A19" s="52"/>
      <c r="B19" s="56"/>
      <c r="C19" s="57"/>
      <c r="D19" s="57"/>
      <c r="E19" s="57"/>
      <c r="F19" s="57"/>
      <c r="G19" s="57"/>
      <c r="H19" s="57"/>
      <c r="I19" s="57"/>
      <c r="J19" s="57"/>
      <c r="K19" s="57"/>
      <c r="L19" s="58"/>
      <c r="M19" s="52"/>
    </row>
    <row r="20" spans="1:13" x14ac:dyDescent="0.2">
      <c r="A20" s="52"/>
      <c r="B20" s="56"/>
      <c r="C20" s="57"/>
      <c r="D20" s="57"/>
      <c r="E20" s="57"/>
      <c r="F20" s="57"/>
      <c r="G20" s="57"/>
      <c r="H20" s="57"/>
      <c r="I20" s="57"/>
      <c r="J20" s="57"/>
      <c r="K20" s="57"/>
      <c r="L20" s="58"/>
      <c r="M20" s="52"/>
    </row>
    <row r="21" spans="1:13" x14ac:dyDescent="0.2">
      <c r="A21" s="52"/>
      <c r="B21" s="56"/>
      <c r="C21" s="57"/>
      <c r="D21" s="57"/>
      <c r="E21" s="57"/>
      <c r="F21" s="57"/>
      <c r="G21" s="57"/>
      <c r="H21" s="57"/>
      <c r="I21" s="57"/>
      <c r="J21" s="57"/>
      <c r="K21" s="57"/>
      <c r="L21" s="58"/>
      <c r="M21" s="52"/>
    </row>
    <row r="22" spans="1:13" x14ac:dyDescent="0.2">
      <c r="A22" s="52"/>
      <c r="B22" s="56"/>
      <c r="C22" s="57"/>
      <c r="D22" s="57"/>
      <c r="E22" s="57"/>
      <c r="F22" s="57"/>
      <c r="G22" s="57"/>
      <c r="H22" s="57"/>
      <c r="I22" s="57"/>
      <c r="J22" s="57"/>
      <c r="K22" s="57"/>
      <c r="L22" s="58"/>
      <c r="M22" s="52"/>
    </row>
    <row r="23" spans="1:13" ht="60.75" customHeight="1" x14ac:dyDescent="0.2">
      <c r="A23" s="52"/>
      <c r="B23" s="344" t="s">
        <v>70</v>
      </c>
      <c r="C23" s="345"/>
      <c r="D23" s="345"/>
      <c r="E23" s="345"/>
      <c r="F23" s="345"/>
      <c r="G23" s="345"/>
      <c r="H23" s="345"/>
      <c r="I23" s="345"/>
      <c r="J23" s="345"/>
      <c r="K23" s="345"/>
      <c r="L23" s="346"/>
      <c r="M23" s="52"/>
    </row>
    <row r="24" spans="1:13" x14ac:dyDescent="0.2">
      <c r="A24" s="52"/>
      <c r="B24" s="56"/>
      <c r="C24" s="57"/>
      <c r="D24" s="52"/>
      <c r="E24" s="57"/>
      <c r="F24" s="52"/>
      <c r="G24" s="57"/>
      <c r="H24" s="57"/>
      <c r="I24" s="57"/>
      <c r="J24" s="57"/>
      <c r="K24" s="57"/>
      <c r="L24" s="58"/>
      <c r="M24" s="52"/>
    </row>
    <row r="25" spans="1:13" x14ac:dyDescent="0.2">
      <c r="A25" s="52"/>
      <c r="B25" s="56"/>
      <c r="C25" s="57"/>
      <c r="D25" s="52"/>
      <c r="E25" s="57"/>
      <c r="F25" s="52"/>
      <c r="G25" s="57"/>
      <c r="H25" s="57"/>
      <c r="I25" s="57"/>
      <c r="J25" s="57"/>
      <c r="K25" s="57"/>
      <c r="L25" s="58"/>
      <c r="M25" s="52"/>
    </row>
    <row r="26" spans="1:13" x14ac:dyDescent="0.2">
      <c r="A26" s="52"/>
      <c r="B26" s="56"/>
      <c r="C26" s="57"/>
      <c r="D26" s="57"/>
      <c r="E26" s="57"/>
      <c r="F26" s="57"/>
      <c r="G26" s="57"/>
      <c r="H26" s="57"/>
      <c r="I26" s="57"/>
      <c r="J26" s="57"/>
      <c r="K26" s="57"/>
      <c r="L26" s="58"/>
      <c r="M26" s="52"/>
    </row>
    <row r="27" spans="1:13" ht="18" x14ac:dyDescent="0.25">
      <c r="A27" s="52"/>
      <c r="B27" s="347" t="str">
        <f ca="1">CONCATENATE("Applicable for ",Data!A9,)</f>
        <v>Applicable for Russian Federation</v>
      </c>
      <c r="C27" s="348"/>
      <c r="D27" s="348"/>
      <c r="E27" s="348"/>
      <c r="F27" s="348"/>
      <c r="G27" s="348"/>
      <c r="H27" s="348"/>
      <c r="I27" s="348"/>
      <c r="J27" s="348"/>
      <c r="K27" s="348"/>
      <c r="L27" s="349"/>
      <c r="M27" s="52"/>
    </row>
    <row r="28" spans="1:13" x14ac:dyDescent="0.2">
      <c r="A28" s="52"/>
      <c r="B28" s="56"/>
      <c r="C28" s="57"/>
      <c r="D28" s="52"/>
      <c r="E28" s="57"/>
      <c r="F28" s="52"/>
      <c r="G28" s="57"/>
      <c r="H28" s="57"/>
      <c r="I28" s="57"/>
      <c r="J28" s="57"/>
      <c r="K28" s="57"/>
      <c r="L28" s="58"/>
      <c r="M28" s="52"/>
    </row>
    <row r="29" spans="1:13" x14ac:dyDescent="0.2">
      <c r="A29" s="52"/>
      <c r="B29" s="56"/>
      <c r="C29" s="57"/>
      <c r="D29" s="52"/>
      <c r="E29" s="57"/>
      <c r="F29" s="57"/>
      <c r="G29" s="57"/>
      <c r="H29" s="57"/>
      <c r="I29" s="57"/>
      <c r="J29" s="57"/>
      <c r="K29" s="57"/>
      <c r="L29" s="58"/>
      <c r="M29" s="52"/>
    </row>
    <row r="30" spans="1:13" ht="18" x14ac:dyDescent="0.25">
      <c r="A30" s="52"/>
      <c r="B30" s="347" t="str">
        <f>CONCATENATE("Effective from ",Data!A11,". ")</f>
        <v xml:space="preserve">Effective from January 1st 2016. </v>
      </c>
      <c r="C30" s="348"/>
      <c r="D30" s="348"/>
      <c r="E30" s="348"/>
      <c r="F30" s="348"/>
      <c r="G30" s="348"/>
      <c r="H30" s="348"/>
      <c r="I30" s="348"/>
      <c r="J30" s="348"/>
      <c r="K30" s="348"/>
      <c r="L30" s="349"/>
      <c r="M30" s="52"/>
    </row>
    <row r="31" spans="1:13" x14ac:dyDescent="0.2">
      <c r="A31" s="52"/>
      <c r="B31" s="56"/>
      <c r="C31" s="57"/>
      <c r="D31" s="57"/>
      <c r="E31" s="57"/>
      <c r="F31" s="57"/>
      <c r="G31" s="57"/>
      <c r="H31" s="57"/>
      <c r="I31" s="57"/>
      <c r="J31" s="57"/>
      <c r="K31" s="57"/>
      <c r="L31" s="58"/>
      <c r="M31" s="52"/>
    </row>
    <row r="32" spans="1:13" x14ac:dyDescent="0.2">
      <c r="A32" s="52"/>
      <c r="B32" s="56"/>
      <c r="C32" s="57"/>
      <c r="D32" s="57"/>
      <c r="E32" s="57"/>
      <c r="F32" s="57"/>
      <c r="G32" s="57"/>
      <c r="H32" s="57"/>
      <c r="I32" s="57"/>
      <c r="J32" s="57"/>
      <c r="K32" s="57"/>
      <c r="L32" s="58"/>
      <c r="M32" s="52"/>
    </row>
    <row r="33" spans="1:13" x14ac:dyDescent="0.2">
      <c r="A33" s="52"/>
      <c r="B33" s="56"/>
      <c r="C33" s="57"/>
      <c r="D33" s="57"/>
      <c r="E33" s="57"/>
      <c r="F33" s="57"/>
      <c r="G33" s="57"/>
      <c r="H33" s="57"/>
      <c r="I33" s="57"/>
      <c r="J33" s="57"/>
      <c r="K33" s="57"/>
      <c r="L33" s="58"/>
      <c r="M33" s="52"/>
    </row>
    <row r="34" spans="1:13" x14ac:dyDescent="0.2">
      <c r="A34" s="52"/>
      <c r="B34" s="56"/>
      <c r="C34" s="57"/>
      <c r="D34" s="57"/>
      <c r="E34" s="57"/>
      <c r="F34" s="57"/>
      <c r="G34" s="57"/>
      <c r="H34" s="57"/>
      <c r="I34" s="57"/>
      <c r="J34" s="57"/>
      <c r="K34" s="57"/>
      <c r="L34" s="58"/>
      <c r="M34" s="52"/>
    </row>
    <row r="35" spans="1:13" x14ac:dyDescent="0.2">
      <c r="A35" s="52"/>
      <c r="B35" s="56"/>
      <c r="C35" s="57"/>
      <c r="D35" s="57"/>
      <c r="E35" s="57"/>
      <c r="F35" s="57"/>
      <c r="G35" s="57"/>
      <c r="H35" s="57"/>
      <c r="I35" s="57"/>
      <c r="J35" s="57"/>
      <c r="K35" s="57"/>
      <c r="L35" s="58"/>
      <c r="M35" s="52"/>
    </row>
    <row r="36" spans="1:13" x14ac:dyDescent="0.2">
      <c r="A36" s="52"/>
      <c r="B36" s="56"/>
      <c r="C36" s="57"/>
      <c r="D36" s="57"/>
      <c r="E36" s="57"/>
      <c r="F36" s="57"/>
      <c r="G36" s="57"/>
      <c r="H36" s="57"/>
      <c r="I36" s="57"/>
      <c r="J36" s="57"/>
      <c r="K36" s="57"/>
      <c r="L36" s="58"/>
      <c r="M36" s="52"/>
    </row>
    <row r="37" spans="1:13" x14ac:dyDescent="0.2">
      <c r="A37" s="52"/>
      <c r="B37" s="56"/>
      <c r="C37" s="57"/>
      <c r="D37" s="57"/>
      <c r="E37" s="57"/>
      <c r="F37" s="57"/>
      <c r="G37" s="57"/>
      <c r="H37" s="57"/>
      <c r="I37" s="57"/>
      <c r="J37" s="57"/>
      <c r="K37" s="57"/>
      <c r="L37" s="58"/>
      <c r="M37" s="52"/>
    </row>
    <row r="38" spans="1:13" x14ac:dyDescent="0.2">
      <c r="A38" s="52"/>
      <c r="B38" s="56"/>
      <c r="C38" s="57"/>
      <c r="D38" s="57"/>
      <c r="E38" s="57"/>
      <c r="F38" s="57"/>
      <c r="G38" s="57"/>
      <c r="H38" s="57"/>
      <c r="I38" s="57"/>
      <c r="J38" s="57"/>
      <c r="K38" s="57"/>
      <c r="L38" s="58"/>
      <c r="M38" s="52"/>
    </row>
    <row r="39" spans="1:13" x14ac:dyDescent="0.2">
      <c r="A39" s="52"/>
      <c r="B39" s="56"/>
      <c r="C39" s="57"/>
      <c r="D39" s="57"/>
      <c r="E39" s="57"/>
      <c r="F39" s="57"/>
      <c r="G39" s="57"/>
      <c r="H39" s="57"/>
      <c r="I39" s="57"/>
      <c r="J39" s="57"/>
      <c r="K39" s="57"/>
      <c r="L39" s="58"/>
      <c r="M39" s="52"/>
    </row>
    <row r="40" spans="1:13" x14ac:dyDescent="0.2">
      <c r="A40" s="52"/>
      <c r="B40" s="56"/>
      <c r="C40" s="57"/>
      <c r="D40" s="57"/>
      <c r="E40" s="57"/>
      <c r="F40" s="57"/>
      <c r="G40" s="57"/>
      <c r="H40" s="57"/>
      <c r="I40" s="57"/>
      <c r="J40" s="57"/>
      <c r="K40" s="57"/>
      <c r="L40" s="58"/>
      <c r="M40" s="52"/>
    </row>
    <row r="41" spans="1:13" x14ac:dyDescent="0.2">
      <c r="A41" s="52"/>
      <c r="B41" s="56"/>
      <c r="C41" s="57"/>
      <c r="D41" s="57"/>
      <c r="E41" s="57"/>
      <c r="F41" s="57"/>
      <c r="G41" s="57"/>
      <c r="H41" s="57"/>
      <c r="I41" s="57"/>
      <c r="J41" s="57"/>
      <c r="K41" s="57"/>
      <c r="L41" s="58"/>
      <c r="M41" s="52"/>
    </row>
    <row r="42" spans="1:13" x14ac:dyDescent="0.2">
      <c r="A42" s="52"/>
      <c r="B42" s="56"/>
      <c r="C42" s="57"/>
      <c r="D42" s="57"/>
      <c r="E42" s="57"/>
      <c r="F42" s="57"/>
      <c r="G42" s="57"/>
      <c r="H42" s="57"/>
      <c r="I42" s="57"/>
      <c r="J42" s="57"/>
      <c r="K42" s="57"/>
      <c r="L42" s="58"/>
      <c r="M42" s="52"/>
    </row>
    <row r="43" spans="1:13" x14ac:dyDescent="0.2">
      <c r="A43" s="52"/>
      <c r="B43" s="56"/>
      <c r="C43" s="57"/>
      <c r="D43" s="57"/>
      <c r="E43" s="57"/>
      <c r="F43" s="57"/>
      <c r="G43" s="57"/>
      <c r="H43" s="57"/>
      <c r="I43" s="57"/>
      <c r="J43" s="57"/>
      <c r="K43" s="57"/>
      <c r="L43" s="58"/>
      <c r="M43" s="52"/>
    </row>
    <row r="44" spans="1:13" ht="12.75" customHeight="1" x14ac:dyDescent="0.3">
      <c r="A44" s="52"/>
      <c r="B44" s="56"/>
      <c r="C44" s="57"/>
      <c r="D44" s="57"/>
      <c r="E44" s="57"/>
      <c r="F44" s="57"/>
      <c r="G44" s="59"/>
      <c r="H44" s="59"/>
      <c r="I44" s="59"/>
      <c r="J44" s="60"/>
      <c r="K44" s="60"/>
      <c r="L44" s="58"/>
      <c r="M44" s="52"/>
    </row>
    <row r="45" spans="1:13" x14ac:dyDescent="0.2">
      <c r="A45" s="52"/>
      <c r="B45" s="56"/>
      <c r="C45" s="57"/>
      <c r="D45" s="57"/>
      <c r="E45" s="57"/>
      <c r="F45" s="57"/>
      <c r="G45" s="57"/>
      <c r="H45" s="57"/>
      <c r="I45" s="57"/>
      <c r="J45" s="57"/>
      <c r="K45" s="57"/>
      <c r="L45" s="58"/>
      <c r="M45" s="52"/>
    </row>
    <row r="46" spans="1:13" x14ac:dyDescent="0.2">
      <c r="A46" s="52"/>
      <c r="B46" s="56"/>
      <c r="C46" s="57"/>
      <c r="D46" s="57"/>
      <c r="E46" s="57"/>
      <c r="F46" s="57"/>
      <c r="G46" s="57"/>
      <c r="H46" s="57"/>
      <c r="I46" s="57"/>
      <c r="J46" s="57"/>
      <c r="K46" s="57"/>
      <c r="L46" s="58"/>
      <c r="M46" s="52"/>
    </row>
    <row r="47" spans="1:13" x14ac:dyDescent="0.2">
      <c r="A47" s="52"/>
      <c r="B47" s="56"/>
      <c r="C47" s="57"/>
      <c r="D47" s="57"/>
      <c r="E47" s="57"/>
      <c r="F47" s="57"/>
      <c r="G47" s="57"/>
      <c r="H47" s="57"/>
      <c r="I47" s="57"/>
      <c r="J47" s="57"/>
      <c r="K47" s="57"/>
      <c r="L47" s="58"/>
      <c r="M47" s="52"/>
    </row>
    <row r="48" spans="1:13" x14ac:dyDescent="0.2">
      <c r="A48" s="52"/>
      <c r="B48" s="56"/>
      <c r="C48" s="57"/>
      <c r="D48" s="57"/>
      <c r="E48" s="57"/>
      <c r="F48" s="57"/>
      <c r="G48" s="57"/>
      <c r="H48" s="57"/>
      <c r="I48" s="57"/>
      <c r="J48" s="57"/>
      <c r="K48" s="57"/>
      <c r="L48" s="58"/>
      <c r="M48" s="52"/>
    </row>
    <row r="49" spans="1:13" x14ac:dyDescent="0.2">
      <c r="A49" s="52"/>
      <c r="B49" s="56"/>
      <c r="C49" s="57"/>
      <c r="D49" s="57"/>
      <c r="E49" s="57"/>
      <c r="F49" s="57"/>
      <c r="G49" s="57"/>
      <c r="H49" s="57"/>
      <c r="I49" s="57"/>
      <c r="J49" s="57"/>
      <c r="K49" s="57"/>
      <c r="L49" s="58"/>
      <c r="M49" s="52"/>
    </row>
    <row r="50" spans="1:13" x14ac:dyDescent="0.2">
      <c r="A50" s="52"/>
      <c r="B50" s="56"/>
      <c r="C50" s="57"/>
      <c r="D50" s="57"/>
      <c r="E50" s="57"/>
      <c r="F50" s="57"/>
      <c r="G50" s="57"/>
      <c r="H50" s="57"/>
      <c r="I50" s="57"/>
      <c r="J50" s="57"/>
      <c r="K50" s="57"/>
      <c r="L50" s="58"/>
      <c r="M50" s="52"/>
    </row>
    <row r="51" spans="1:13" x14ac:dyDescent="0.2">
      <c r="A51" s="52"/>
      <c r="B51" s="56"/>
      <c r="C51" s="57"/>
      <c r="D51" s="57"/>
      <c r="E51" s="57"/>
      <c r="F51" s="57"/>
      <c r="G51" s="57"/>
      <c r="H51" s="57"/>
      <c r="I51" s="57"/>
      <c r="J51" s="57"/>
      <c r="K51" s="57"/>
      <c r="L51" s="58"/>
      <c r="M51" s="52"/>
    </row>
    <row r="52" spans="1:13" x14ac:dyDescent="0.2">
      <c r="A52" s="52"/>
      <c r="B52" s="56"/>
      <c r="C52" s="57"/>
      <c r="D52" s="57"/>
      <c r="E52" s="57"/>
      <c r="F52" s="57"/>
      <c r="G52" s="57"/>
      <c r="H52" s="57"/>
      <c r="I52" s="57"/>
      <c r="J52" s="57"/>
      <c r="K52" s="57"/>
      <c r="L52" s="58"/>
      <c r="M52" s="52"/>
    </row>
    <row r="53" spans="1:13" x14ac:dyDescent="0.2">
      <c r="A53" s="52"/>
      <c r="B53" s="56"/>
      <c r="C53" s="57"/>
      <c r="D53" s="57"/>
      <c r="E53" s="57"/>
      <c r="F53" s="57"/>
      <c r="G53" s="57"/>
      <c r="H53" s="57"/>
      <c r="I53" s="57"/>
      <c r="J53" s="57"/>
      <c r="K53" s="57"/>
      <c r="L53" s="58"/>
      <c r="M53" s="52"/>
    </row>
    <row r="54" spans="1:13" x14ac:dyDescent="0.2">
      <c r="A54" s="52"/>
      <c r="B54" s="56"/>
      <c r="C54" s="57"/>
      <c r="D54" s="57"/>
      <c r="E54" s="57"/>
      <c r="F54" s="57"/>
      <c r="G54" s="57"/>
      <c r="H54" s="57"/>
      <c r="I54" s="57"/>
      <c r="J54" s="57"/>
      <c r="K54" s="57"/>
      <c r="L54" s="58"/>
      <c r="M54" s="52"/>
    </row>
    <row r="55" spans="1:13" x14ac:dyDescent="0.2">
      <c r="A55" s="52"/>
      <c r="B55" s="56"/>
      <c r="C55" s="57"/>
      <c r="D55" s="57"/>
      <c r="E55" s="57"/>
      <c r="F55" s="57"/>
      <c r="G55" s="57"/>
      <c r="H55" s="57"/>
      <c r="I55" s="57"/>
      <c r="J55" s="57"/>
      <c r="K55" s="57"/>
      <c r="L55" s="58"/>
      <c r="M55" s="52"/>
    </row>
    <row r="56" spans="1:13" x14ac:dyDescent="0.2">
      <c r="A56" s="52"/>
      <c r="B56" s="350" t="str">
        <f ca="1">CONCATENATE(Data!A5,". ",Data!A7)</f>
        <v>Kaspersky Lab. 39A/3 Leningradskoe Shosse Moscow, 125212. sales@kaspersky.com</v>
      </c>
      <c r="C56" s="351"/>
      <c r="D56" s="351"/>
      <c r="E56" s="351"/>
      <c r="F56" s="351"/>
      <c r="G56" s="351"/>
      <c r="H56" s="351"/>
      <c r="I56" s="351"/>
      <c r="J56" s="351"/>
      <c r="K56" s="351"/>
      <c r="L56" s="352"/>
      <c r="M56" s="52"/>
    </row>
    <row r="57" spans="1:13" x14ac:dyDescent="0.2">
      <c r="A57" s="52"/>
      <c r="B57" s="61"/>
      <c r="C57" s="62"/>
      <c r="D57" s="62"/>
      <c r="E57" s="62"/>
      <c r="F57" s="62"/>
      <c r="G57" s="62"/>
      <c r="H57" s="62"/>
      <c r="I57" s="62"/>
      <c r="J57" s="62"/>
      <c r="K57" s="62"/>
      <c r="L57" s="63"/>
      <c r="M57" s="52"/>
    </row>
    <row r="58" spans="1:13" x14ac:dyDescent="0.2">
      <c r="A58" s="52"/>
      <c r="B58" s="52"/>
      <c r="C58" s="52"/>
      <c r="D58" s="52"/>
      <c r="E58" s="52"/>
      <c r="F58" s="52"/>
      <c r="G58" s="52"/>
      <c r="H58" s="52"/>
      <c r="I58" s="52"/>
      <c r="J58" s="52"/>
      <c r="K58" s="52"/>
      <c r="L58" s="52"/>
      <c r="M58" s="52"/>
    </row>
  </sheetData>
  <sheetProtection algorithmName="SHA-512" hashValue="gvmPBjl8XIpn94jzAWbEDukmqOUotONAwHwMNtFLcamSiXo/2oRh925byVGQh+BBnm7R2zkXzmfUgcPbseA4Vw==" saltValue="Fm0i9kl3tShuVHc7duMexg==" spinCount="100000" sheet="1" objects="1" scenarios="1" pivotTables="0"/>
  <mergeCells count="4">
    <mergeCell ref="B23:L23"/>
    <mergeCell ref="B27:L27"/>
    <mergeCell ref="B30:L30"/>
    <mergeCell ref="B56:L56"/>
  </mergeCells>
  <phoneticPr fontId="14" type="noConversion"/>
  <hyperlinks>
    <hyperlink ref="B23:L23" location="Main!D3" display="Price list"/>
  </hyperlinks>
  <pageMargins left="0.59055118110236227" right="0.35433070866141736" top="0.59055118110236227" bottom="0.39370078740157483" header="0.51181102362204722"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14"/>
  <sheetViews>
    <sheetView showGridLines="0" showRowColHeaders="0" workbookViewId="0">
      <selection activeCell="D3" sqref="D3"/>
    </sheetView>
  </sheetViews>
  <sheetFormatPr defaultRowHeight="12.75" x14ac:dyDescent="0.2"/>
  <cols>
    <col min="1" max="1" width="13.7109375" customWidth="1"/>
    <col min="2" max="2" width="13.28515625" customWidth="1"/>
    <col min="3" max="3" width="18.42578125" customWidth="1"/>
    <col min="4" max="4" width="8.85546875" customWidth="1"/>
    <col min="5" max="5" width="49" customWidth="1"/>
    <col min="6" max="6" width="16.85546875" customWidth="1"/>
    <col min="7" max="7" width="14" customWidth="1"/>
    <col min="8" max="8" width="10.28515625" bestFit="1" customWidth="1"/>
    <col min="9" max="9" width="16.140625" customWidth="1"/>
    <col min="10" max="10" width="15.85546875" customWidth="1"/>
    <col min="11" max="11" width="11.28515625" customWidth="1"/>
    <col min="12" max="12" width="10.42578125" customWidth="1"/>
    <col min="13" max="13" width="7.85546875" bestFit="1" customWidth="1"/>
  </cols>
  <sheetData>
    <row r="1" spans="1:13" ht="13.5" x14ac:dyDescent="0.25">
      <c r="A1" s="161" t="s">
        <v>123</v>
      </c>
      <c r="B1" s="161" t="s">
        <v>124</v>
      </c>
      <c r="C1" s="161" t="s">
        <v>125</v>
      </c>
      <c r="D1" s="161" t="s">
        <v>126</v>
      </c>
      <c r="E1" s="161" t="s">
        <v>127</v>
      </c>
      <c r="F1" s="161" t="s">
        <v>128</v>
      </c>
      <c r="G1" s="161" t="s">
        <v>207</v>
      </c>
      <c r="H1" s="161" t="s">
        <v>208</v>
      </c>
      <c r="I1" s="161" t="s">
        <v>209</v>
      </c>
      <c r="J1" s="161" t="s">
        <v>210</v>
      </c>
      <c r="K1" s="161" t="s">
        <v>211</v>
      </c>
      <c r="L1" s="161" t="s">
        <v>212</v>
      </c>
      <c r="M1" s="161" t="s">
        <v>213</v>
      </c>
    </row>
    <row r="2" spans="1:13" ht="13.5" x14ac:dyDescent="0.25">
      <c r="A2" s="161" t="s">
        <v>1988</v>
      </c>
      <c r="B2" s="161" t="s">
        <v>1989</v>
      </c>
      <c r="C2" s="161" t="s">
        <v>34</v>
      </c>
      <c r="D2" s="161">
        <v>1849</v>
      </c>
      <c r="E2" s="161" t="s">
        <v>2121</v>
      </c>
      <c r="F2" s="161" t="s">
        <v>285</v>
      </c>
      <c r="G2" s="161" t="s">
        <v>286</v>
      </c>
      <c r="H2" s="161" t="s">
        <v>378</v>
      </c>
      <c r="I2" s="161" t="s">
        <v>41</v>
      </c>
      <c r="J2" s="161" t="s">
        <v>287</v>
      </c>
      <c r="K2" s="161" t="s">
        <v>185</v>
      </c>
      <c r="L2" s="161" t="s">
        <v>38</v>
      </c>
      <c r="M2" s="161">
        <v>1490</v>
      </c>
    </row>
    <row r="3" spans="1:13" ht="13.5" x14ac:dyDescent="0.25">
      <c r="A3" s="161" t="s">
        <v>1990</v>
      </c>
      <c r="B3" s="161" t="s">
        <v>1991</v>
      </c>
      <c r="C3" s="161" t="s">
        <v>34</v>
      </c>
      <c r="D3" s="161">
        <v>1849</v>
      </c>
      <c r="E3" s="161" t="s">
        <v>2121</v>
      </c>
      <c r="F3" s="161" t="s">
        <v>285</v>
      </c>
      <c r="G3" s="161" t="s">
        <v>286</v>
      </c>
      <c r="H3" s="161" t="s">
        <v>378</v>
      </c>
      <c r="I3" s="161" t="s">
        <v>43</v>
      </c>
      <c r="J3" s="161" t="s">
        <v>1992</v>
      </c>
      <c r="K3" s="161" t="s">
        <v>185</v>
      </c>
      <c r="L3" s="161" t="s">
        <v>38</v>
      </c>
      <c r="M3" s="161">
        <v>2900</v>
      </c>
    </row>
    <row r="4" spans="1:13" ht="13.5" x14ac:dyDescent="0.25">
      <c r="A4" s="161" t="s">
        <v>1993</v>
      </c>
      <c r="B4" s="161" t="s">
        <v>1994</v>
      </c>
      <c r="C4" s="161" t="s">
        <v>34</v>
      </c>
      <c r="D4" s="161">
        <v>1849</v>
      </c>
      <c r="E4" s="161" t="s">
        <v>2121</v>
      </c>
      <c r="F4" s="161" t="s">
        <v>285</v>
      </c>
      <c r="G4" s="161" t="s">
        <v>286</v>
      </c>
      <c r="H4" s="161" t="s">
        <v>37</v>
      </c>
      <c r="I4" s="161" t="s">
        <v>376</v>
      </c>
      <c r="J4" s="161" t="s">
        <v>1995</v>
      </c>
      <c r="K4" s="161" t="s">
        <v>184</v>
      </c>
      <c r="L4" s="161" t="s">
        <v>38</v>
      </c>
      <c r="M4" s="161">
        <v>1800</v>
      </c>
    </row>
    <row r="5" spans="1:13" ht="13.5" x14ac:dyDescent="0.25">
      <c r="A5" s="161" t="s">
        <v>1996</v>
      </c>
      <c r="B5" s="161" t="s">
        <v>1997</v>
      </c>
      <c r="C5" s="161" t="s">
        <v>34</v>
      </c>
      <c r="D5" s="161">
        <v>1849</v>
      </c>
      <c r="E5" s="161" t="s">
        <v>2121</v>
      </c>
      <c r="F5" s="161" t="s">
        <v>285</v>
      </c>
      <c r="G5" s="161" t="s">
        <v>286</v>
      </c>
      <c r="H5" s="161" t="s">
        <v>37</v>
      </c>
      <c r="I5" s="161" t="s">
        <v>41</v>
      </c>
      <c r="J5" s="161" t="s">
        <v>287</v>
      </c>
      <c r="K5" s="161" t="s">
        <v>184</v>
      </c>
      <c r="L5" s="161" t="s">
        <v>38</v>
      </c>
      <c r="M5" s="161">
        <v>1990</v>
      </c>
    </row>
    <row r="6" spans="1:13" ht="13.5" x14ac:dyDescent="0.25">
      <c r="A6" s="161" t="s">
        <v>1998</v>
      </c>
      <c r="B6" s="161" t="s">
        <v>1999</v>
      </c>
      <c r="C6" s="161" t="s">
        <v>34</v>
      </c>
      <c r="D6" s="161">
        <v>1849</v>
      </c>
      <c r="E6" s="161" t="s">
        <v>2121</v>
      </c>
      <c r="F6" s="161" t="s">
        <v>285</v>
      </c>
      <c r="G6" s="161" t="s">
        <v>286</v>
      </c>
      <c r="H6" s="161" t="s">
        <v>37</v>
      </c>
      <c r="I6" s="161" t="s">
        <v>43</v>
      </c>
      <c r="J6" s="161" t="s">
        <v>1992</v>
      </c>
      <c r="K6" s="161" t="s">
        <v>184</v>
      </c>
      <c r="L6" s="161" t="s">
        <v>38</v>
      </c>
      <c r="M6" s="161">
        <v>3900</v>
      </c>
    </row>
    <row r="7" spans="1:13" ht="13.5" x14ac:dyDescent="0.25">
      <c r="A7" s="161" t="s">
        <v>2000</v>
      </c>
      <c r="B7" s="161" t="s">
        <v>1994</v>
      </c>
      <c r="C7" s="161" t="s">
        <v>34</v>
      </c>
      <c r="D7" s="161">
        <v>1849</v>
      </c>
      <c r="E7" s="161" t="s">
        <v>2121</v>
      </c>
      <c r="F7" s="161" t="s">
        <v>285</v>
      </c>
      <c r="G7" s="161" t="s">
        <v>286</v>
      </c>
      <c r="H7" s="161" t="s">
        <v>37</v>
      </c>
      <c r="I7" s="161" t="s">
        <v>376</v>
      </c>
      <c r="J7" s="161" t="s">
        <v>1995</v>
      </c>
      <c r="K7" s="161" t="s">
        <v>185</v>
      </c>
      <c r="L7" s="161" t="s">
        <v>38</v>
      </c>
      <c r="M7" s="161">
        <v>1320</v>
      </c>
    </row>
    <row r="8" spans="1:13" ht="13.5" x14ac:dyDescent="0.25">
      <c r="A8" s="161" t="s">
        <v>2001</v>
      </c>
      <c r="B8" s="161" t="s">
        <v>2002</v>
      </c>
      <c r="C8" s="161" t="s">
        <v>34</v>
      </c>
      <c r="D8" s="161">
        <v>1849</v>
      </c>
      <c r="E8" s="161" t="s">
        <v>2121</v>
      </c>
      <c r="F8" s="161" t="s">
        <v>285</v>
      </c>
      <c r="G8" s="161" t="s">
        <v>286</v>
      </c>
      <c r="H8" s="161" t="s">
        <v>378</v>
      </c>
      <c r="I8" s="161" t="s">
        <v>376</v>
      </c>
      <c r="J8" s="161" t="s">
        <v>1995</v>
      </c>
      <c r="K8" s="161" t="s">
        <v>185</v>
      </c>
      <c r="L8" s="161" t="s">
        <v>38</v>
      </c>
      <c r="M8" s="161">
        <v>1320</v>
      </c>
    </row>
    <row r="9" spans="1:13" s="156" customFormat="1" ht="13.5" x14ac:dyDescent="0.25">
      <c r="A9" s="244" t="s">
        <v>2217</v>
      </c>
      <c r="B9" s="244" t="s">
        <v>2218</v>
      </c>
      <c r="C9" s="244" t="s">
        <v>31</v>
      </c>
      <c r="D9" s="239">
        <v>2128</v>
      </c>
      <c r="E9" s="244" t="s">
        <v>2239</v>
      </c>
      <c r="F9" s="244" t="s">
        <v>2219</v>
      </c>
      <c r="G9" s="244" t="s">
        <v>2004</v>
      </c>
      <c r="H9" s="244" t="s">
        <v>39</v>
      </c>
      <c r="I9" s="244" t="s">
        <v>43</v>
      </c>
      <c r="J9" s="239" t="s">
        <v>2241</v>
      </c>
      <c r="K9" s="244" t="s">
        <v>197</v>
      </c>
      <c r="L9" s="244" t="s">
        <v>38</v>
      </c>
      <c r="M9" s="245">
        <v>1950</v>
      </c>
    </row>
    <row r="10" spans="1:13" s="156" customFormat="1" ht="13.5" x14ac:dyDescent="0.25">
      <c r="A10" s="244" t="s">
        <v>2220</v>
      </c>
      <c r="B10" s="244" t="s">
        <v>2218</v>
      </c>
      <c r="C10" s="244" t="s">
        <v>31</v>
      </c>
      <c r="D10" s="239">
        <v>2128</v>
      </c>
      <c r="E10" s="244" t="s">
        <v>2239</v>
      </c>
      <c r="F10" s="244" t="s">
        <v>2219</v>
      </c>
      <c r="G10" s="244" t="s">
        <v>2004</v>
      </c>
      <c r="H10" s="244" t="s">
        <v>39</v>
      </c>
      <c r="I10" s="244" t="s">
        <v>43</v>
      </c>
      <c r="J10" s="239" t="s">
        <v>2241</v>
      </c>
      <c r="K10" s="244" t="s">
        <v>185</v>
      </c>
      <c r="L10" s="244" t="s">
        <v>38</v>
      </c>
      <c r="M10" s="245">
        <v>2340</v>
      </c>
    </row>
    <row r="11" spans="1:13" s="156" customFormat="1" ht="13.5" x14ac:dyDescent="0.25">
      <c r="A11" s="244" t="s">
        <v>2221</v>
      </c>
      <c r="B11" s="244" t="s">
        <v>2218</v>
      </c>
      <c r="C11" s="244" t="s">
        <v>31</v>
      </c>
      <c r="D11" s="239">
        <v>2128</v>
      </c>
      <c r="E11" s="244" t="s">
        <v>2239</v>
      </c>
      <c r="F11" s="244" t="s">
        <v>2219</v>
      </c>
      <c r="G11" s="244" t="s">
        <v>2004</v>
      </c>
      <c r="H11" s="244" t="s">
        <v>39</v>
      </c>
      <c r="I11" s="244" t="s">
        <v>43</v>
      </c>
      <c r="J11" s="239" t="s">
        <v>2241</v>
      </c>
      <c r="K11" s="244" t="s">
        <v>184</v>
      </c>
      <c r="L11" s="244" t="s">
        <v>38</v>
      </c>
      <c r="M11" s="245">
        <v>3900</v>
      </c>
    </row>
    <row r="12" spans="1:13" ht="13.5" x14ac:dyDescent="0.25">
      <c r="A12" s="262" t="s">
        <v>2433</v>
      </c>
      <c r="B12" s="262" t="s">
        <v>2435</v>
      </c>
      <c r="C12" s="262" t="s">
        <v>34</v>
      </c>
      <c r="D12" s="239">
        <v>1149</v>
      </c>
      <c r="E12" s="262" t="s">
        <v>2437</v>
      </c>
      <c r="F12" s="262" t="s">
        <v>35</v>
      </c>
      <c r="G12" s="262" t="s">
        <v>36</v>
      </c>
      <c r="H12" s="262" t="s">
        <v>37</v>
      </c>
      <c r="I12" s="262" t="s">
        <v>376</v>
      </c>
      <c r="J12" s="262" t="s">
        <v>377</v>
      </c>
      <c r="K12" s="262" t="s">
        <v>184</v>
      </c>
      <c r="L12" s="262" t="s">
        <v>38</v>
      </c>
      <c r="M12" s="263">
        <v>1320</v>
      </c>
    </row>
    <row r="13" spans="1:13" ht="13.5" x14ac:dyDescent="0.25">
      <c r="A13" s="262" t="s">
        <v>2434</v>
      </c>
      <c r="B13" s="262" t="s">
        <v>2436</v>
      </c>
      <c r="C13" s="262" t="s">
        <v>34</v>
      </c>
      <c r="D13" s="239">
        <v>1149</v>
      </c>
      <c r="E13" s="262" t="s">
        <v>2437</v>
      </c>
      <c r="F13" s="262" t="s">
        <v>35</v>
      </c>
      <c r="G13" s="262" t="s">
        <v>36</v>
      </c>
      <c r="H13" s="262" t="s">
        <v>378</v>
      </c>
      <c r="I13" s="262" t="s">
        <v>376</v>
      </c>
      <c r="J13" s="262" t="s">
        <v>377</v>
      </c>
      <c r="K13" s="262" t="s">
        <v>185</v>
      </c>
      <c r="L13" s="262" t="s">
        <v>38</v>
      </c>
      <c r="M13" s="263">
        <v>990</v>
      </c>
    </row>
    <row r="14" spans="1:13" ht="13.5" x14ac:dyDescent="0.25">
      <c r="A14" s="262" t="s">
        <v>2266</v>
      </c>
      <c r="B14" s="262" t="s">
        <v>2267</v>
      </c>
      <c r="C14" s="262" t="s">
        <v>34</v>
      </c>
      <c r="D14" s="265">
        <v>2126</v>
      </c>
      <c r="E14" s="262" t="s">
        <v>2268</v>
      </c>
      <c r="F14" s="262" t="s">
        <v>2123</v>
      </c>
      <c r="G14" s="262" t="s">
        <v>2124</v>
      </c>
      <c r="H14" s="262" t="s">
        <v>378</v>
      </c>
      <c r="I14" s="262" t="s">
        <v>2269</v>
      </c>
      <c r="J14" s="262" t="s">
        <v>2270</v>
      </c>
      <c r="K14" s="262" t="s">
        <v>184</v>
      </c>
      <c r="L14" s="262" t="s">
        <v>38</v>
      </c>
      <c r="M14" s="263">
        <v>399</v>
      </c>
    </row>
  </sheetData>
  <sheetProtection algorithmName="SHA-512" hashValue="+ipzcFvqD7SGoTJw4hpqWx6QzeFdjZgDOOSLqdZCUscgoRzNhXuqTCV4ea0pfuSHTb4Ie4VkeV37Ns8yPZg9qw==" saltValue="7uGSpvm1gf8pJeVEb+utIA==" spinCount="100000" sheet="1" objects="1" scenarios="1" pivotTables="0"/>
  <autoFilter ref="A1:M14"/>
  <sortState ref="A2:M67">
    <sortCondition ref="A1"/>
  </sortState>
  <phoneticPr fontId="14"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449"/>
  <sheetViews>
    <sheetView showGridLines="0" showRowColHeaders="0" workbookViewId="0">
      <pane ySplit="1" topLeftCell="A2" activePane="bottomLeft" state="frozen"/>
      <selection activeCell="O1" sqref="O1"/>
      <selection pane="bottomLeft" activeCell="D3" sqref="D3"/>
    </sheetView>
  </sheetViews>
  <sheetFormatPr defaultRowHeight="12.75" x14ac:dyDescent="0.2"/>
  <cols>
    <col min="1" max="1" width="12.42578125" bestFit="1" customWidth="1"/>
    <col min="2" max="2" width="11.7109375" bestFit="1" customWidth="1"/>
    <col min="3" max="3" width="17.5703125" bestFit="1" customWidth="1"/>
    <col min="4" max="4" width="4.5703125" bestFit="1" customWidth="1"/>
    <col min="5" max="5" width="58.7109375" customWidth="1"/>
    <col min="6" max="6" width="14.140625" bestFit="1" customWidth="1"/>
    <col min="7" max="7" width="13" customWidth="1"/>
    <col min="8" max="8" width="7.140625" bestFit="1" customWidth="1"/>
    <col min="9" max="9" width="12.5703125" bestFit="1" customWidth="1"/>
    <col min="10" max="10" width="14.7109375" bestFit="1" customWidth="1"/>
    <col min="11" max="11" width="15.5703125" bestFit="1" customWidth="1"/>
    <col min="12" max="12" width="5.140625" bestFit="1" customWidth="1"/>
    <col min="13" max="13" width="8.42578125" customWidth="1"/>
  </cols>
  <sheetData>
    <row r="1" spans="1:13" x14ac:dyDescent="0.2">
      <c r="A1" s="155" t="s">
        <v>123</v>
      </c>
      <c r="B1" s="155" t="s">
        <v>124</v>
      </c>
      <c r="C1" s="155" t="s">
        <v>125</v>
      </c>
      <c r="D1" s="155" t="s">
        <v>126</v>
      </c>
      <c r="E1" s="155" t="s">
        <v>127</v>
      </c>
      <c r="F1" s="155" t="s">
        <v>128</v>
      </c>
      <c r="G1" s="155" t="s">
        <v>207</v>
      </c>
      <c r="H1" s="155" t="s">
        <v>208</v>
      </c>
      <c r="I1" s="155" t="s">
        <v>209</v>
      </c>
      <c r="J1" s="155" t="s">
        <v>210</v>
      </c>
      <c r="K1" s="155" t="s">
        <v>211</v>
      </c>
      <c r="L1" s="155" t="s">
        <v>212</v>
      </c>
      <c r="M1" s="155" t="s">
        <v>213</v>
      </c>
    </row>
    <row r="2" spans="1:13" x14ac:dyDescent="0.2">
      <c r="A2" s="150" t="s">
        <v>144</v>
      </c>
      <c r="B2" s="150" t="s">
        <v>144</v>
      </c>
      <c r="C2" s="150" t="s">
        <v>320</v>
      </c>
      <c r="D2" s="152">
        <v>4010</v>
      </c>
      <c r="E2" s="150" t="s">
        <v>320</v>
      </c>
      <c r="F2" s="150" t="s">
        <v>144</v>
      </c>
      <c r="G2" s="150" t="s">
        <v>144</v>
      </c>
      <c r="H2" s="150" t="s">
        <v>144</v>
      </c>
      <c r="I2" s="150" t="s">
        <v>46</v>
      </c>
      <c r="J2" s="150" t="s">
        <v>144</v>
      </c>
      <c r="K2" s="150" t="s">
        <v>144</v>
      </c>
      <c r="L2" s="150" t="s">
        <v>144</v>
      </c>
      <c r="M2" s="154"/>
    </row>
    <row r="3" spans="1:13" x14ac:dyDescent="0.2">
      <c r="A3" s="151" t="s">
        <v>144</v>
      </c>
      <c r="B3" s="151" t="s">
        <v>144</v>
      </c>
      <c r="C3" s="151" t="s">
        <v>2024</v>
      </c>
      <c r="D3" s="149">
        <v>3010</v>
      </c>
      <c r="E3" s="151" t="s">
        <v>2024</v>
      </c>
      <c r="F3" s="151"/>
      <c r="G3" s="151" t="s">
        <v>144</v>
      </c>
      <c r="H3" s="151" t="s">
        <v>144</v>
      </c>
      <c r="I3" s="151" t="s">
        <v>46</v>
      </c>
      <c r="J3" s="151" t="s">
        <v>144</v>
      </c>
      <c r="K3" s="151" t="s">
        <v>144</v>
      </c>
      <c r="L3" s="151" t="s">
        <v>144</v>
      </c>
      <c r="M3" s="153"/>
    </row>
    <row r="4" spans="1:13" x14ac:dyDescent="0.2">
      <c r="A4" s="151" t="s">
        <v>144</v>
      </c>
      <c r="B4" s="151" t="s">
        <v>144</v>
      </c>
      <c r="C4" s="151" t="s">
        <v>283</v>
      </c>
      <c r="D4" s="149">
        <v>4510</v>
      </c>
      <c r="E4" s="151" t="s">
        <v>283</v>
      </c>
      <c r="F4" s="151" t="s">
        <v>276</v>
      </c>
      <c r="G4" s="151" t="s">
        <v>144</v>
      </c>
      <c r="H4" s="151" t="s">
        <v>144</v>
      </c>
      <c r="I4" s="151" t="s">
        <v>46</v>
      </c>
      <c r="J4" s="151" t="s">
        <v>144</v>
      </c>
      <c r="K4" s="151" t="s">
        <v>144</v>
      </c>
      <c r="L4" s="151" t="s">
        <v>144</v>
      </c>
      <c r="M4" s="153"/>
    </row>
    <row r="5" spans="1:13" x14ac:dyDescent="0.2">
      <c r="A5" s="151" t="s">
        <v>144</v>
      </c>
      <c r="B5" s="151" t="s">
        <v>144</v>
      </c>
      <c r="C5" s="151" t="s">
        <v>321</v>
      </c>
      <c r="D5" s="149">
        <v>4810</v>
      </c>
      <c r="E5" s="151" t="s">
        <v>321</v>
      </c>
      <c r="F5" s="151" t="s">
        <v>276</v>
      </c>
      <c r="G5" s="151" t="s">
        <v>144</v>
      </c>
      <c r="H5" s="151" t="s">
        <v>144</v>
      </c>
      <c r="I5" s="151" t="s">
        <v>46</v>
      </c>
      <c r="J5" s="151" t="s">
        <v>144</v>
      </c>
      <c r="K5" s="151" t="s">
        <v>144</v>
      </c>
      <c r="L5" s="151" t="s">
        <v>144</v>
      </c>
      <c r="M5" s="153"/>
    </row>
    <row r="6" spans="1:13" ht="13.5" x14ac:dyDescent="0.25">
      <c r="A6" s="166" t="s">
        <v>495</v>
      </c>
      <c r="B6" s="166" t="s">
        <v>496</v>
      </c>
      <c r="C6" s="166" t="s">
        <v>231</v>
      </c>
      <c r="D6" s="165">
        <v>4571</v>
      </c>
      <c r="E6" s="167" t="s">
        <v>492</v>
      </c>
      <c r="F6" s="166" t="s">
        <v>164</v>
      </c>
      <c r="G6" s="166" t="s">
        <v>225</v>
      </c>
      <c r="H6" s="166" t="s">
        <v>45</v>
      </c>
      <c r="I6" s="166" t="s">
        <v>46</v>
      </c>
      <c r="J6" s="166" t="s">
        <v>165</v>
      </c>
      <c r="K6" s="166" t="s">
        <v>14</v>
      </c>
      <c r="L6" s="166" t="s">
        <v>40</v>
      </c>
      <c r="M6" s="168">
        <v>144</v>
      </c>
    </row>
    <row r="7" spans="1:13" ht="13.5" x14ac:dyDescent="0.25">
      <c r="A7" s="166" t="s">
        <v>497</v>
      </c>
      <c r="B7" s="166" t="s">
        <v>498</v>
      </c>
      <c r="C7" s="166" t="s">
        <v>231</v>
      </c>
      <c r="D7" s="165">
        <v>4571</v>
      </c>
      <c r="E7" s="167" t="s">
        <v>492</v>
      </c>
      <c r="F7" s="166" t="s">
        <v>164</v>
      </c>
      <c r="G7" s="166" t="s">
        <v>225</v>
      </c>
      <c r="H7" s="166" t="s">
        <v>45</v>
      </c>
      <c r="I7" s="166" t="s">
        <v>46</v>
      </c>
      <c r="J7" s="166" t="s">
        <v>165</v>
      </c>
      <c r="K7" s="166" t="s">
        <v>14</v>
      </c>
      <c r="L7" s="166" t="s">
        <v>38</v>
      </c>
      <c r="M7" s="168">
        <v>86.4</v>
      </c>
    </row>
    <row r="8" spans="1:13" s="148" customFormat="1" ht="13.5" x14ac:dyDescent="0.25">
      <c r="A8" s="166" t="s">
        <v>499</v>
      </c>
      <c r="B8" s="166" t="s">
        <v>500</v>
      </c>
      <c r="C8" s="166" t="s">
        <v>231</v>
      </c>
      <c r="D8" s="165">
        <v>4571</v>
      </c>
      <c r="E8" s="167" t="s">
        <v>492</v>
      </c>
      <c r="F8" s="166" t="s">
        <v>164</v>
      </c>
      <c r="G8" s="166" t="s">
        <v>225</v>
      </c>
      <c r="H8" s="166" t="s">
        <v>45</v>
      </c>
      <c r="I8" s="166" t="s">
        <v>46</v>
      </c>
      <c r="J8" s="166" t="s">
        <v>165</v>
      </c>
      <c r="K8" s="166" t="s">
        <v>186</v>
      </c>
      <c r="L8" s="166" t="s">
        <v>40</v>
      </c>
      <c r="M8" s="168">
        <v>180</v>
      </c>
    </row>
    <row r="9" spans="1:13" ht="13.5" x14ac:dyDescent="0.25">
      <c r="A9" s="166" t="s">
        <v>501</v>
      </c>
      <c r="B9" s="166" t="s">
        <v>502</v>
      </c>
      <c r="C9" s="166" t="s">
        <v>231</v>
      </c>
      <c r="D9" s="165">
        <v>4571</v>
      </c>
      <c r="E9" s="167" t="s">
        <v>492</v>
      </c>
      <c r="F9" s="166" t="s">
        <v>164</v>
      </c>
      <c r="G9" s="166" t="s">
        <v>225</v>
      </c>
      <c r="H9" s="166" t="s">
        <v>45</v>
      </c>
      <c r="I9" s="166" t="s">
        <v>46</v>
      </c>
      <c r="J9" s="166" t="s">
        <v>165</v>
      </c>
      <c r="K9" s="166" t="s">
        <v>186</v>
      </c>
      <c r="L9" s="166" t="s">
        <v>38</v>
      </c>
      <c r="M9" s="168">
        <v>108</v>
      </c>
    </row>
    <row r="10" spans="1:13" ht="13.5" x14ac:dyDescent="0.25">
      <c r="A10" s="166" t="s">
        <v>523</v>
      </c>
      <c r="B10" s="166" t="s">
        <v>496</v>
      </c>
      <c r="C10" s="166" t="s">
        <v>231</v>
      </c>
      <c r="D10" s="165">
        <v>4571</v>
      </c>
      <c r="E10" s="167" t="s">
        <v>492</v>
      </c>
      <c r="F10" s="166" t="s">
        <v>164</v>
      </c>
      <c r="G10" s="166" t="s">
        <v>225</v>
      </c>
      <c r="H10" s="166" t="s">
        <v>45</v>
      </c>
      <c r="I10" s="166" t="s">
        <v>202</v>
      </c>
      <c r="J10" s="166" t="s">
        <v>65</v>
      </c>
      <c r="K10" s="166" t="s">
        <v>14</v>
      </c>
      <c r="L10" s="166" t="s">
        <v>40</v>
      </c>
      <c r="M10" s="168">
        <v>139.19999999999999</v>
      </c>
    </row>
    <row r="11" spans="1:13" ht="13.5" x14ac:dyDescent="0.25">
      <c r="A11" s="166" t="s">
        <v>524</v>
      </c>
      <c r="B11" s="166" t="s">
        <v>498</v>
      </c>
      <c r="C11" s="166" t="s">
        <v>231</v>
      </c>
      <c r="D11" s="165">
        <v>4571</v>
      </c>
      <c r="E11" s="167" t="s">
        <v>492</v>
      </c>
      <c r="F11" s="166" t="s">
        <v>164</v>
      </c>
      <c r="G11" s="166" t="s">
        <v>225</v>
      </c>
      <c r="H11" s="166" t="s">
        <v>45</v>
      </c>
      <c r="I11" s="166" t="s">
        <v>202</v>
      </c>
      <c r="J11" s="166" t="s">
        <v>65</v>
      </c>
      <c r="K11" s="166" t="s">
        <v>14</v>
      </c>
      <c r="L11" s="166" t="s">
        <v>38</v>
      </c>
      <c r="M11" s="168">
        <v>83.5</v>
      </c>
    </row>
    <row r="12" spans="1:13" ht="13.5" x14ac:dyDescent="0.25">
      <c r="A12" s="166" t="s">
        <v>525</v>
      </c>
      <c r="B12" s="166" t="s">
        <v>500</v>
      </c>
      <c r="C12" s="166" t="s">
        <v>231</v>
      </c>
      <c r="D12" s="165">
        <v>4571</v>
      </c>
      <c r="E12" s="167" t="s">
        <v>492</v>
      </c>
      <c r="F12" s="166" t="s">
        <v>164</v>
      </c>
      <c r="G12" s="166" t="s">
        <v>225</v>
      </c>
      <c r="H12" s="166" t="s">
        <v>45</v>
      </c>
      <c r="I12" s="166" t="s">
        <v>202</v>
      </c>
      <c r="J12" s="166" t="s">
        <v>65</v>
      </c>
      <c r="K12" s="166" t="s">
        <v>186</v>
      </c>
      <c r="L12" s="166" t="s">
        <v>40</v>
      </c>
      <c r="M12" s="168">
        <v>174.1</v>
      </c>
    </row>
    <row r="13" spans="1:13" ht="13.5" x14ac:dyDescent="0.25">
      <c r="A13" s="166" t="s">
        <v>526</v>
      </c>
      <c r="B13" s="166" t="s">
        <v>502</v>
      </c>
      <c r="C13" s="166" t="s">
        <v>231</v>
      </c>
      <c r="D13" s="165">
        <v>4571</v>
      </c>
      <c r="E13" s="167" t="s">
        <v>492</v>
      </c>
      <c r="F13" s="166" t="s">
        <v>164</v>
      </c>
      <c r="G13" s="166" t="s">
        <v>225</v>
      </c>
      <c r="H13" s="166" t="s">
        <v>45</v>
      </c>
      <c r="I13" s="166" t="s">
        <v>202</v>
      </c>
      <c r="J13" s="166" t="s">
        <v>65</v>
      </c>
      <c r="K13" s="166" t="s">
        <v>186</v>
      </c>
      <c r="L13" s="166" t="s">
        <v>38</v>
      </c>
      <c r="M13" s="168">
        <v>104.4</v>
      </c>
    </row>
    <row r="14" spans="1:13" ht="13.5" x14ac:dyDescent="0.25">
      <c r="A14" s="166" t="s">
        <v>543</v>
      </c>
      <c r="B14" s="166" t="s">
        <v>496</v>
      </c>
      <c r="C14" s="166" t="s">
        <v>231</v>
      </c>
      <c r="D14" s="165">
        <v>4571</v>
      </c>
      <c r="E14" s="167" t="s">
        <v>492</v>
      </c>
      <c r="F14" s="166" t="s">
        <v>164</v>
      </c>
      <c r="G14" s="166" t="s">
        <v>225</v>
      </c>
      <c r="H14" s="166" t="s">
        <v>45</v>
      </c>
      <c r="I14" s="166" t="s">
        <v>48</v>
      </c>
      <c r="J14" s="166" t="s">
        <v>166</v>
      </c>
      <c r="K14" s="166" t="s">
        <v>14</v>
      </c>
      <c r="L14" s="166" t="s">
        <v>40</v>
      </c>
      <c r="M14" s="168">
        <v>130.4</v>
      </c>
    </row>
    <row r="15" spans="1:13" ht="13.5" x14ac:dyDescent="0.25">
      <c r="A15" s="166" t="s">
        <v>544</v>
      </c>
      <c r="B15" s="166" t="s">
        <v>498</v>
      </c>
      <c r="C15" s="166" t="s">
        <v>231</v>
      </c>
      <c r="D15" s="165">
        <v>4571</v>
      </c>
      <c r="E15" s="167" t="s">
        <v>492</v>
      </c>
      <c r="F15" s="166" t="s">
        <v>164</v>
      </c>
      <c r="G15" s="166" t="s">
        <v>225</v>
      </c>
      <c r="H15" s="166" t="s">
        <v>45</v>
      </c>
      <c r="I15" s="166" t="s">
        <v>48</v>
      </c>
      <c r="J15" s="166" t="s">
        <v>166</v>
      </c>
      <c r="K15" s="166" t="s">
        <v>14</v>
      </c>
      <c r="L15" s="166" t="s">
        <v>38</v>
      </c>
      <c r="M15" s="168">
        <v>78.2</v>
      </c>
    </row>
    <row r="16" spans="1:13" ht="13.5" x14ac:dyDescent="0.25">
      <c r="A16" s="166" t="s">
        <v>545</v>
      </c>
      <c r="B16" s="166" t="s">
        <v>500</v>
      </c>
      <c r="C16" s="166" t="s">
        <v>231</v>
      </c>
      <c r="D16" s="165">
        <v>4571</v>
      </c>
      <c r="E16" s="167" t="s">
        <v>492</v>
      </c>
      <c r="F16" s="166" t="s">
        <v>164</v>
      </c>
      <c r="G16" s="166" t="s">
        <v>225</v>
      </c>
      <c r="H16" s="166" t="s">
        <v>45</v>
      </c>
      <c r="I16" s="166" t="s">
        <v>48</v>
      </c>
      <c r="J16" s="166" t="s">
        <v>166</v>
      </c>
      <c r="K16" s="166" t="s">
        <v>186</v>
      </c>
      <c r="L16" s="166" t="s">
        <v>40</v>
      </c>
      <c r="M16" s="168">
        <v>163</v>
      </c>
    </row>
    <row r="17" spans="1:13" ht="13.5" x14ac:dyDescent="0.25">
      <c r="A17" s="166" t="s">
        <v>546</v>
      </c>
      <c r="B17" s="166" t="s">
        <v>502</v>
      </c>
      <c r="C17" s="166" t="s">
        <v>231</v>
      </c>
      <c r="D17" s="165">
        <v>4571</v>
      </c>
      <c r="E17" s="167" t="s">
        <v>492</v>
      </c>
      <c r="F17" s="166" t="s">
        <v>164</v>
      </c>
      <c r="G17" s="166" t="s">
        <v>225</v>
      </c>
      <c r="H17" s="166" t="s">
        <v>45</v>
      </c>
      <c r="I17" s="166" t="s">
        <v>48</v>
      </c>
      <c r="J17" s="166" t="s">
        <v>166</v>
      </c>
      <c r="K17" s="166" t="s">
        <v>186</v>
      </c>
      <c r="L17" s="166" t="s">
        <v>38</v>
      </c>
      <c r="M17" s="168">
        <v>97.8</v>
      </c>
    </row>
    <row r="18" spans="1:13" ht="13.5" x14ac:dyDescent="0.25">
      <c r="A18" s="166" t="s">
        <v>563</v>
      </c>
      <c r="B18" s="166" t="s">
        <v>496</v>
      </c>
      <c r="C18" s="166" t="s">
        <v>231</v>
      </c>
      <c r="D18" s="165">
        <v>4571</v>
      </c>
      <c r="E18" s="167" t="s">
        <v>492</v>
      </c>
      <c r="F18" s="166" t="s">
        <v>164</v>
      </c>
      <c r="G18" s="166" t="s">
        <v>225</v>
      </c>
      <c r="H18" s="166" t="s">
        <v>45</v>
      </c>
      <c r="I18" s="166" t="s">
        <v>50</v>
      </c>
      <c r="J18" s="166" t="s">
        <v>168</v>
      </c>
      <c r="K18" s="166" t="s">
        <v>14</v>
      </c>
      <c r="L18" s="166" t="s">
        <v>40</v>
      </c>
      <c r="M18" s="168">
        <v>122.1</v>
      </c>
    </row>
    <row r="19" spans="1:13" ht="13.5" x14ac:dyDescent="0.25">
      <c r="A19" s="166" t="s">
        <v>564</v>
      </c>
      <c r="B19" s="166" t="s">
        <v>498</v>
      </c>
      <c r="C19" s="166" t="s">
        <v>231</v>
      </c>
      <c r="D19" s="165">
        <v>4571</v>
      </c>
      <c r="E19" s="167" t="s">
        <v>492</v>
      </c>
      <c r="F19" s="166" t="s">
        <v>164</v>
      </c>
      <c r="G19" s="166" t="s">
        <v>225</v>
      </c>
      <c r="H19" s="166" t="s">
        <v>45</v>
      </c>
      <c r="I19" s="166" t="s">
        <v>50</v>
      </c>
      <c r="J19" s="166" t="s">
        <v>168</v>
      </c>
      <c r="K19" s="166" t="s">
        <v>14</v>
      </c>
      <c r="L19" s="166" t="s">
        <v>38</v>
      </c>
      <c r="M19" s="168">
        <v>73.2</v>
      </c>
    </row>
    <row r="20" spans="1:13" ht="13.5" x14ac:dyDescent="0.25">
      <c r="A20" s="166" t="s">
        <v>565</v>
      </c>
      <c r="B20" s="166" t="s">
        <v>500</v>
      </c>
      <c r="C20" s="166" t="s">
        <v>231</v>
      </c>
      <c r="D20" s="165">
        <v>4571</v>
      </c>
      <c r="E20" s="167" t="s">
        <v>492</v>
      </c>
      <c r="F20" s="166" t="s">
        <v>164</v>
      </c>
      <c r="G20" s="166" t="s">
        <v>225</v>
      </c>
      <c r="H20" s="166" t="s">
        <v>45</v>
      </c>
      <c r="I20" s="166" t="s">
        <v>50</v>
      </c>
      <c r="J20" s="166" t="s">
        <v>168</v>
      </c>
      <c r="K20" s="166" t="s">
        <v>186</v>
      </c>
      <c r="L20" s="166" t="s">
        <v>40</v>
      </c>
      <c r="M20" s="168">
        <v>152.6</v>
      </c>
    </row>
    <row r="21" spans="1:13" ht="13.5" x14ac:dyDescent="0.25">
      <c r="A21" s="166" t="s">
        <v>566</v>
      </c>
      <c r="B21" s="166" t="s">
        <v>502</v>
      </c>
      <c r="C21" s="166" t="s">
        <v>231</v>
      </c>
      <c r="D21" s="165">
        <v>4571</v>
      </c>
      <c r="E21" s="167" t="s">
        <v>492</v>
      </c>
      <c r="F21" s="166" t="s">
        <v>164</v>
      </c>
      <c r="G21" s="166" t="s">
        <v>225</v>
      </c>
      <c r="H21" s="166" t="s">
        <v>45</v>
      </c>
      <c r="I21" s="166" t="s">
        <v>50</v>
      </c>
      <c r="J21" s="166" t="s">
        <v>168</v>
      </c>
      <c r="K21" s="166" t="s">
        <v>186</v>
      </c>
      <c r="L21" s="166" t="s">
        <v>38</v>
      </c>
      <c r="M21" s="168">
        <v>91.6</v>
      </c>
    </row>
    <row r="22" spans="1:13" ht="13.5" x14ac:dyDescent="0.25">
      <c r="A22" s="166" t="s">
        <v>573</v>
      </c>
      <c r="B22" s="166" t="s">
        <v>496</v>
      </c>
      <c r="C22" s="166" t="s">
        <v>231</v>
      </c>
      <c r="D22" s="165">
        <v>4571</v>
      </c>
      <c r="E22" s="167" t="s">
        <v>492</v>
      </c>
      <c r="F22" s="166" t="s">
        <v>164</v>
      </c>
      <c r="G22" s="166" t="s">
        <v>225</v>
      </c>
      <c r="H22" s="166" t="s">
        <v>45</v>
      </c>
      <c r="I22" s="166" t="s">
        <v>204</v>
      </c>
      <c r="J22" s="166" t="s">
        <v>170</v>
      </c>
      <c r="K22" s="166" t="s">
        <v>14</v>
      </c>
      <c r="L22" s="166" t="s">
        <v>40</v>
      </c>
      <c r="M22" s="168">
        <v>112.7</v>
      </c>
    </row>
    <row r="23" spans="1:13" ht="13.5" x14ac:dyDescent="0.25">
      <c r="A23" s="166" t="s">
        <v>574</v>
      </c>
      <c r="B23" s="166" t="s">
        <v>498</v>
      </c>
      <c r="C23" s="166" t="s">
        <v>231</v>
      </c>
      <c r="D23" s="165">
        <v>4571</v>
      </c>
      <c r="E23" s="167" t="s">
        <v>492</v>
      </c>
      <c r="F23" s="166" t="s">
        <v>164</v>
      </c>
      <c r="G23" s="166" t="s">
        <v>225</v>
      </c>
      <c r="H23" s="166" t="s">
        <v>45</v>
      </c>
      <c r="I23" s="166" t="s">
        <v>204</v>
      </c>
      <c r="J23" s="166" t="s">
        <v>170</v>
      </c>
      <c r="K23" s="166" t="s">
        <v>14</v>
      </c>
      <c r="L23" s="166" t="s">
        <v>38</v>
      </c>
      <c r="M23" s="168">
        <v>67.599999999999994</v>
      </c>
    </row>
    <row r="24" spans="1:13" ht="13.5" x14ac:dyDescent="0.25">
      <c r="A24" s="166" t="s">
        <v>575</v>
      </c>
      <c r="B24" s="166" t="s">
        <v>500</v>
      </c>
      <c r="C24" s="166" t="s">
        <v>231</v>
      </c>
      <c r="D24" s="165">
        <v>4571</v>
      </c>
      <c r="E24" s="167" t="s">
        <v>492</v>
      </c>
      <c r="F24" s="166" t="s">
        <v>164</v>
      </c>
      <c r="G24" s="166" t="s">
        <v>225</v>
      </c>
      <c r="H24" s="166" t="s">
        <v>45</v>
      </c>
      <c r="I24" s="166" t="s">
        <v>204</v>
      </c>
      <c r="J24" s="166" t="s">
        <v>170</v>
      </c>
      <c r="K24" s="166" t="s">
        <v>186</v>
      </c>
      <c r="L24" s="166" t="s">
        <v>40</v>
      </c>
      <c r="M24" s="168">
        <v>140.9</v>
      </c>
    </row>
    <row r="25" spans="1:13" ht="13.5" x14ac:dyDescent="0.25">
      <c r="A25" s="166" t="s">
        <v>576</v>
      </c>
      <c r="B25" s="166" t="s">
        <v>502</v>
      </c>
      <c r="C25" s="166" t="s">
        <v>231</v>
      </c>
      <c r="D25" s="165">
        <v>4571</v>
      </c>
      <c r="E25" s="167" t="s">
        <v>492</v>
      </c>
      <c r="F25" s="166" t="s">
        <v>164</v>
      </c>
      <c r="G25" s="166" t="s">
        <v>225</v>
      </c>
      <c r="H25" s="166" t="s">
        <v>45</v>
      </c>
      <c r="I25" s="166" t="s">
        <v>204</v>
      </c>
      <c r="J25" s="166" t="s">
        <v>170</v>
      </c>
      <c r="K25" s="166" t="s">
        <v>186</v>
      </c>
      <c r="L25" s="166" t="s">
        <v>38</v>
      </c>
      <c r="M25" s="168">
        <v>84.5</v>
      </c>
    </row>
    <row r="26" spans="1:13" ht="13.5" x14ac:dyDescent="0.25">
      <c r="A26" s="166" t="s">
        <v>583</v>
      </c>
      <c r="B26" s="166" t="s">
        <v>496</v>
      </c>
      <c r="C26" s="166" t="s">
        <v>231</v>
      </c>
      <c r="D26" s="165">
        <v>4571</v>
      </c>
      <c r="E26" s="167" t="s">
        <v>492</v>
      </c>
      <c r="F26" s="166" t="s">
        <v>164</v>
      </c>
      <c r="G26" s="166" t="s">
        <v>225</v>
      </c>
      <c r="H26" s="166" t="s">
        <v>45</v>
      </c>
      <c r="I26" s="166" t="s">
        <v>52</v>
      </c>
      <c r="J26" s="166" t="s">
        <v>172</v>
      </c>
      <c r="K26" s="166" t="s">
        <v>14</v>
      </c>
      <c r="L26" s="166" t="s">
        <v>40</v>
      </c>
      <c r="M26" s="168">
        <v>104.1</v>
      </c>
    </row>
    <row r="27" spans="1:13" ht="13.5" x14ac:dyDescent="0.25">
      <c r="A27" s="166" t="s">
        <v>584</v>
      </c>
      <c r="B27" s="166" t="s">
        <v>498</v>
      </c>
      <c r="C27" s="166" t="s">
        <v>231</v>
      </c>
      <c r="D27" s="165">
        <v>4571</v>
      </c>
      <c r="E27" s="167" t="s">
        <v>492</v>
      </c>
      <c r="F27" s="166" t="s">
        <v>164</v>
      </c>
      <c r="G27" s="166" t="s">
        <v>225</v>
      </c>
      <c r="H27" s="166" t="s">
        <v>45</v>
      </c>
      <c r="I27" s="166" t="s">
        <v>52</v>
      </c>
      <c r="J27" s="166" t="s">
        <v>172</v>
      </c>
      <c r="K27" s="166" t="s">
        <v>14</v>
      </c>
      <c r="L27" s="166" t="s">
        <v>38</v>
      </c>
      <c r="M27" s="168">
        <v>62.4</v>
      </c>
    </row>
    <row r="28" spans="1:13" ht="13.5" x14ac:dyDescent="0.25">
      <c r="A28" s="166" t="s">
        <v>585</v>
      </c>
      <c r="B28" s="166" t="s">
        <v>500</v>
      </c>
      <c r="C28" s="166" t="s">
        <v>231</v>
      </c>
      <c r="D28" s="165">
        <v>4571</v>
      </c>
      <c r="E28" s="167" t="s">
        <v>492</v>
      </c>
      <c r="F28" s="166" t="s">
        <v>164</v>
      </c>
      <c r="G28" s="166" t="s">
        <v>225</v>
      </c>
      <c r="H28" s="166" t="s">
        <v>45</v>
      </c>
      <c r="I28" s="166" t="s">
        <v>52</v>
      </c>
      <c r="J28" s="166" t="s">
        <v>172</v>
      </c>
      <c r="K28" s="166" t="s">
        <v>186</v>
      </c>
      <c r="L28" s="166" t="s">
        <v>40</v>
      </c>
      <c r="M28" s="168">
        <v>130.1</v>
      </c>
    </row>
    <row r="29" spans="1:13" ht="13.5" x14ac:dyDescent="0.25">
      <c r="A29" s="166" t="s">
        <v>586</v>
      </c>
      <c r="B29" s="166" t="s">
        <v>502</v>
      </c>
      <c r="C29" s="166" t="s">
        <v>231</v>
      </c>
      <c r="D29" s="165">
        <v>4571</v>
      </c>
      <c r="E29" s="167" t="s">
        <v>492</v>
      </c>
      <c r="F29" s="166" t="s">
        <v>164</v>
      </c>
      <c r="G29" s="166" t="s">
        <v>225</v>
      </c>
      <c r="H29" s="166" t="s">
        <v>45</v>
      </c>
      <c r="I29" s="166" t="s">
        <v>52</v>
      </c>
      <c r="J29" s="166" t="s">
        <v>172</v>
      </c>
      <c r="K29" s="166" t="s">
        <v>186</v>
      </c>
      <c r="L29" s="166" t="s">
        <v>38</v>
      </c>
      <c r="M29" s="168">
        <v>78.099999999999994</v>
      </c>
    </row>
    <row r="30" spans="1:13" ht="13.5" x14ac:dyDescent="0.25">
      <c r="A30" s="166" t="s">
        <v>593</v>
      </c>
      <c r="B30" s="166" t="s">
        <v>496</v>
      </c>
      <c r="C30" s="166" t="s">
        <v>231</v>
      </c>
      <c r="D30" s="165">
        <v>4571</v>
      </c>
      <c r="E30" s="167" t="s">
        <v>492</v>
      </c>
      <c r="F30" s="166" t="s">
        <v>164</v>
      </c>
      <c r="G30" s="166" t="s">
        <v>225</v>
      </c>
      <c r="H30" s="166" t="s">
        <v>45</v>
      </c>
      <c r="I30" s="166" t="s">
        <v>54</v>
      </c>
      <c r="J30" s="166" t="s">
        <v>174</v>
      </c>
      <c r="K30" s="166" t="s">
        <v>14</v>
      </c>
      <c r="L30" s="166" t="s">
        <v>40</v>
      </c>
      <c r="M30" s="168">
        <v>95.3</v>
      </c>
    </row>
    <row r="31" spans="1:13" ht="13.5" x14ac:dyDescent="0.25">
      <c r="A31" s="166" t="s">
        <v>594</v>
      </c>
      <c r="B31" s="166" t="s">
        <v>498</v>
      </c>
      <c r="C31" s="166" t="s">
        <v>231</v>
      </c>
      <c r="D31" s="165">
        <v>4571</v>
      </c>
      <c r="E31" s="167" t="s">
        <v>492</v>
      </c>
      <c r="F31" s="166" t="s">
        <v>164</v>
      </c>
      <c r="G31" s="166" t="s">
        <v>225</v>
      </c>
      <c r="H31" s="166" t="s">
        <v>45</v>
      </c>
      <c r="I31" s="166" t="s">
        <v>54</v>
      </c>
      <c r="J31" s="166" t="s">
        <v>174</v>
      </c>
      <c r="K31" s="166" t="s">
        <v>14</v>
      </c>
      <c r="L31" s="166" t="s">
        <v>38</v>
      </c>
      <c r="M31" s="168">
        <v>57.2</v>
      </c>
    </row>
    <row r="32" spans="1:13" ht="13.5" x14ac:dyDescent="0.25">
      <c r="A32" s="166" t="s">
        <v>595</v>
      </c>
      <c r="B32" s="166" t="s">
        <v>500</v>
      </c>
      <c r="C32" s="166" t="s">
        <v>231</v>
      </c>
      <c r="D32" s="165">
        <v>4571</v>
      </c>
      <c r="E32" s="167" t="s">
        <v>492</v>
      </c>
      <c r="F32" s="166" t="s">
        <v>164</v>
      </c>
      <c r="G32" s="166" t="s">
        <v>225</v>
      </c>
      <c r="H32" s="166" t="s">
        <v>45</v>
      </c>
      <c r="I32" s="166" t="s">
        <v>54</v>
      </c>
      <c r="J32" s="166" t="s">
        <v>174</v>
      </c>
      <c r="K32" s="166" t="s">
        <v>186</v>
      </c>
      <c r="L32" s="166" t="s">
        <v>40</v>
      </c>
      <c r="M32" s="168">
        <v>119.2</v>
      </c>
    </row>
    <row r="33" spans="1:13" ht="13.5" x14ac:dyDescent="0.25">
      <c r="A33" s="166" t="s">
        <v>596</v>
      </c>
      <c r="B33" s="166" t="s">
        <v>502</v>
      </c>
      <c r="C33" s="166" t="s">
        <v>231</v>
      </c>
      <c r="D33" s="165">
        <v>4571</v>
      </c>
      <c r="E33" s="167" t="s">
        <v>492</v>
      </c>
      <c r="F33" s="166" t="s">
        <v>164</v>
      </c>
      <c r="G33" s="166" t="s">
        <v>225</v>
      </c>
      <c r="H33" s="166" t="s">
        <v>45</v>
      </c>
      <c r="I33" s="166" t="s">
        <v>54</v>
      </c>
      <c r="J33" s="166" t="s">
        <v>174</v>
      </c>
      <c r="K33" s="166" t="s">
        <v>186</v>
      </c>
      <c r="L33" s="166" t="s">
        <v>38</v>
      </c>
      <c r="M33" s="168">
        <v>71.5</v>
      </c>
    </row>
    <row r="34" spans="1:13" ht="13.5" x14ac:dyDescent="0.25">
      <c r="A34" s="166" t="s">
        <v>603</v>
      </c>
      <c r="B34" s="166" t="s">
        <v>496</v>
      </c>
      <c r="C34" s="166" t="s">
        <v>231</v>
      </c>
      <c r="D34" s="165">
        <v>4571</v>
      </c>
      <c r="E34" s="167" t="s">
        <v>492</v>
      </c>
      <c r="F34" s="166" t="s">
        <v>164</v>
      </c>
      <c r="G34" s="166" t="s">
        <v>225</v>
      </c>
      <c r="H34" s="166" t="s">
        <v>45</v>
      </c>
      <c r="I34" s="166" t="s">
        <v>206</v>
      </c>
      <c r="J34" s="166" t="s">
        <v>176</v>
      </c>
      <c r="K34" s="166" t="s">
        <v>14</v>
      </c>
      <c r="L34" s="166" t="s">
        <v>40</v>
      </c>
      <c r="M34" s="168">
        <v>86.4</v>
      </c>
    </row>
    <row r="35" spans="1:13" ht="13.5" x14ac:dyDescent="0.25">
      <c r="A35" s="166" t="s">
        <v>604</v>
      </c>
      <c r="B35" s="166" t="s">
        <v>498</v>
      </c>
      <c r="C35" s="166" t="s">
        <v>231</v>
      </c>
      <c r="D35" s="165">
        <v>4571</v>
      </c>
      <c r="E35" s="167" t="s">
        <v>492</v>
      </c>
      <c r="F35" s="166" t="s">
        <v>164</v>
      </c>
      <c r="G35" s="166" t="s">
        <v>225</v>
      </c>
      <c r="H35" s="166" t="s">
        <v>45</v>
      </c>
      <c r="I35" s="166" t="s">
        <v>206</v>
      </c>
      <c r="J35" s="166" t="s">
        <v>176</v>
      </c>
      <c r="K35" s="166" t="s">
        <v>14</v>
      </c>
      <c r="L35" s="166" t="s">
        <v>38</v>
      </c>
      <c r="M35" s="168">
        <v>51.8</v>
      </c>
    </row>
    <row r="36" spans="1:13" ht="13.5" x14ac:dyDescent="0.25">
      <c r="A36" s="166" t="s">
        <v>605</v>
      </c>
      <c r="B36" s="166" t="s">
        <v>500</v>
      </c>
      <c r="C36" s="166" t="s">
        <v>231</v>
      </c>
      <c r="D36" s="165">
        <v>4571</v>
      </c>
      <c r="E36" s="167" t="s">
        <v>492</v>
      </c>
      <c r="F36" s="166" t="s">
        <v>164</v>
      </c>
      <c r="G36" s="166" t="s">
        <v>225</v>
      </c>
      <c r="H36" s="166" t="s">
        <v>45</v>
      </c>
      <c r="I36" s="166" t="s">
        <v>206</v>
      </c>
      <c r="J36" s="166" t="s">
        <v>176</v>
      </c>
      <c r="K36" s="166" t="s">
        <v>186</v>
      </c>
      <c r="L36" s="166" t="s">
        <v>40</v>
      </c>
      <c r="M36" s="168">
        <v>108</v>
      </c>
    </row>
    <row r="37" spans="1:13" ht="13.5" x14ac:dyDescent="0.25">
      <c r="A37" s="166" t="s">
        <v>606</v>
      </c>
      <c r="B37" s="166" t="s">
        <v>502</v>
      </c>
      <c r="C37" s="166" t="s">
        <v>231</v>
      </c>
      <c r="D37" s="165">
        <v>4571</v>
      </c>
      <c r="E37" s="167" t="s">
        <v>492</v>
      </c>
      <c r="F37" s="166" t="s">
        <v>164</v>
      </c>
      <c r="G37" s="166" t="s">
        <v>225</v>
      </c>
      <c r="H37" s="166" t="s">
        <v>45</v>
      </c>
      <c r="I37" s="166" t="s">
        <v>206</v>
      </c>
      <c r="J37" s="166" t="s">
        <v>176</v>
      </c>
      <c r="K37" s="166" t="s">
        <v>186</v>
      </c>
      <c r="L37" s="166" t="s">
        <v>38</v>
      </c>
      <c r="M37" s="168">
        <v>64.8</v>
      </c>
    </row>
    <row r="38" spans="1:13" ht="13.5" x14ac:dyDescent="0.25">
      <c r="A38" s="169" t="s">
        <v>888</v>
      </c>
      <c r="B38" s="169" t="s">
        <v>889</v>
      </c>
      <c r="C38" s="169" t="s">
        <v>228</v>
      </c>
      <c r="D38" s="172">
        <v>4013</v>
      </c>
      <c r="E38" s="171" t="s">
        <v>885</v>
      </c>
      <c r="F38" s="169" t="s">
        <v>44</v>
      </c>
      <c r="G38" s="169" t="s">
        <v>44</v>
      </c>
      <c r="H38" s="169" t="s">
        <v>45</v>
      </c>
      <c r="I38" s="169" t="s">
        <v>46</v>
      </c>
      <c r="J38" s="169" t="s">
        <v>47</v>
      </c>
      <c r="K38" s="169" t="s">
        <v>14</v>
      </c>
      <c r="L38" s="169" t="s">
        <v>40</v>
      </c>
      <c r="M38" s="170">
        <v>1013.2</v>
      </c>
    </row>
    <row r="39" spans="1:13" ht="13.5" x14ac:dyDescent="0.25">
      <c r="A39" s="169" t="s">
        <v>890</v>
      </c>
      <c r="B39" s="169" t="s">
        <v>891</v>
      </c>
      <c r="C39" s="169" t="s">
        <v>228</v>
      </c>
      <c r="D39" s="172">
        <v>4013</v>
      </c>
      <c r="E39" s="171" t="s">
        <v>885</v>
      </c>
      <c r="F39" s="169" t="s">
        <v>44</v>
      </c>
      <c r="G39" s="169" t="s">
        <v>44</v>
      </c>
      <c r="H39" s="169" t="s">
        <v>45</v>
      </c>
      <c r="I39" s="169" t="s">
        <v>46</v>
      </c>
      <c r="J39" s="169" t="s">
        <v>47</v>
      </c>
      <c r="K39" s="169" t="s">
        <v>14</v>
      </c>
      <c r="L39" s="169" t="s">
        <v>38</v>
      </c>
      <c r="M39" s="170">
        <v>607.9</v>
      </c>
    </row>
    <row r="40" spans="1:13" ht="13.5" x14ac:dyDescent="0.25">
      <c r="A40" s="169" t="s">
        <v>892</v>
      </c>
      <c r="B40" s="169" t="s">
        <v>893</v>
      </c>
      <c r="C40" s="169" t="s">
        <v>228</v>
      </c>
      <c r="D40" s="172">
        <v>4013</v>
      </c>
      <c r="E40" s="171" t="s">
        <v>885</v>
      </c>
      <c r="F40" s="169" t="s">
        <v>44</v>
      </c>
      <c r="G40" s="169" t="s">
        <v>44</v>
      </c>
      <c r="H40" s="169" t="s">
        <v>45</v>
      </c>
      <c r="I40" s="169" t="s">
        <v>46</v>
      </c>
      <c r="J40" s="169" t="s">
        <v>47</v>
      </c>
      <c r="K40" s="169" t="s">
        <v>186</v>
      </c>
      <c r="L40" s="169" t="s">
        <v>40</v>
      </c>
      <c r="M40" s="170">
        <v>1266.5</v>
      </c>
    </row>
    <row r="41" spans="1:13" ht="13.5" x14ac:dyDescent="0.25">
      <c r="A41" s="169" t="s">
        <v>894</v>
      </c>
      <c r="B41" s="169" t="s">
        <v>895</v>
      </c>
      <c r="C41" s="169" t="s">
        <v>228</v>
      </c>
      <c r="D41" s="172">
        <v>4013</v>
      </c>
      <c r="E41" s="171" t="s">
        <v>885</v>
      </c>
      <c r="F41" s="169" t="s">
        <v>44</v>
      </c>
      <c r="G41" s="169" t="s">
        <v>44</v>
      </c>
      <c r="H41" s="169" t="s">
        <v>45</v>
      </c>
      <c r="I41" s="169" t="s">
        <v>46</v>
      </c>
      <c r="J41" s="169" t="s">
        <v>47</v>
      </c>
      <c r="K41" s="169" t="s">
        <v>186</v>
      </c>
      <c r="L41" s="169" t="s">
        <v>38</v>
      </c>
      <c r="M41" s="170">
        <v>759.9</v>
      </c>
    </row>
    <row r="42" spans="1:13" ht="13.5" x14ac:dyDescent="0.25">
      <c r="A42" s="169" t="s">
        <v>906</v>
      </c>
      <c r="B42" s="169" t="s">
        <v>889</v>
      </c>
      <c r="C42" s="169" t="s">
        <v>228</v>
      </c>
      <c r="D42" s="172">
        <v>4013</v>
      </c>
      <c r="E42" s="171" t="s">
        <v>885</v>
      </c>
      <c r="F42" s="169" t="s">
        <v>44</v>
      </c>
      <c r="G42" s="169" t="s">
        <v>44</v>
      </c>
      <c r="H42" s="169" t="s">
        <v>45</v>
      </c>
      <c r="I42" s="169" t="s">
        <v>202</v>
      </c>
      <c r="J42" s="169" t="s">
        <v>203</v>
      </c>
      <c r="K42" s="169" t="s">
        <v>14</v>
      </c>
      <c r="L42" s="169" t="s">
        <v>40</v>
      </c>
      <c r="M42" s="170">
        <v>979.8</v>
      </c>
    </row>
    <row r="43" spans="1:13" ht="13.5" x14ac:dyDescent="0.25">
      <c r="A43" s="169" t="s">
        <v>907</v>
      </c>
      <c r="B43" s="169" t="s">
        <v>891</v>
      </c>
      <c r="C43" s="169" t="s">
        <v>228</v>
      </c>
      <c r="D43" s="172">
        <v>4013</v>
      </c>
      <c r="E43" s="171" t="s">
        <v>885</v>
      </c>
      <c r="F43" s="169" t="s">
        <v>44</v>
      </c>
      <c r="G43" s="169" t="s">
        <v>44</v>
      </c>
      <c r="H43" s="169" t="s">
        <v>45</v>
      </c>
      <c r="I43" s="169" t="s">
        <v>202</v>
      </c>
      <c r="J43" s="169" t="s">
        <v>203</v>
      </c>
      <c r="K43" s="169" t="s">
        <v>14</v>
      </c>
      <c r="L43" s="169" t="s">
        <v>38</v>
      </c>
      <c r="M43" s="170">
        <v>587.9</v>
      </c>
    </row>
    <row r="44" spans="1:13" ht="13.5" x14ac:dyDescent="0.25">
      <c r="A44" s="169" t="s">
        <v>908</v>
      </c>
      <c r="B44" s="169" t="s">
        <v>893</v>
      </c>
      <c r="C44" s="169" t="s">
        <v>228</v>
      </c>
      <c r="D44" s="172">
        <v>4013</v>
      </c>
      <c r="E44" s="171" t="s">
        <v>885</v>
      </c>
      <c r="F44" s="169" t="s">
        <v>44</v>
      </c>
      <c r="G44" s="169" t="s">
        <v>44</v>
      </c>
      <c r="H44" s="169" t="s">
        <v>45</v>
      </c>
      <c r="I44" s="169" t="s">
        <v>202</v>
      </c>
      <c r="J44" s="169" t="s">
        <v>203</v>
      </c>
      <c r="K44" s="169" t="s">
        <v>186</v>
      </c>
      <c r="L44" s="169" t="s">
        <v>40</v>
      </c>
      <c r="M44" s="170">
        <v>1224.7</v>
      </c>
    </row>
    <row r="45" spans="1:13" ht="13.5" x14ac:dyDescent="0.25">
      <c r="A45" s="169" t="s">
        <v>909</v>
      </c>
      <c r="B45" s="169" t="s">
        <v>895</v>
      </c>
      <c r="C45" s="169" t="s">
        <v>228</v>
      </c>
      <c r="D45" s="172">
        <v>4013</v>
      </c>
      <c r="E45" s="171" t="s">
        <v>885</v>
      </c>
      <c r="F45" s="169" t="s">
        <v>44</v>
      </c>
      <c r="G45" s="169" t="s">
        <v>44</v>
      </c>
      <c r="H45" s="169" t="s">
        <v>45</v>
      </c>
      <c r="I45" s="169" t="s">
        <v>202</v>
      </c>
      <c r="J45" s="169" t="s">
        <v>203</v>
      </c>
      <c r="K45" s="169" t="s">
        <v>186</v>
      </c>
      <c r="L45" s="169" t="s">
        <v>38</v>
      </c>
      <c r="M45" s="170">
        <v>734.8</v>
      </c>
    </row>
    <row r="46" spans="1:13" ht="13.5" x14ac:dyDescent="0.25">
      <c r="A46" s="169" t="s">
        <v>916</v>
      </c>
      <c r="B46" s="169" t="s">
        <v>889</v>
      </c>
      <c r="C46" s="169" t="s">
        <v>228</v>
      </c>
      <c r="D46" s="172">
        <v>4013</v>
      </c>
      <c r="E46" s="171" t="s">
        <v>885</v>
      </c>
      <c r="F46" s="169" t="s">
        <v>44</v>
      </c>
      <c r="G46" s="169" t="s">
        <v>44</v>
      </c>
      <c r="H46" s="169" t="s">
        <v>45</v>
      </c>
      <c r="I46" s="169" t="s">
        <v>48</v>
      </c>
      <c r="J46" s="169" t="s">
        <v>49</v>
      </c>
      <c r="K46" s="169" t="s">
        <v>14</v>
      </c>
      <c r="L46" s="169" t="s">
        <v>40</v>
      </c>
      <c r="M46" s="170">
        <v>917.5</v>
      </c>
    </row>
    <row r="47" spans="1:13" ht="13.5" x14ac:dyDescent="0.25">
      <c r="A47" s="169" t="s">
        <v>917</v>
      </c>
      <c r="B47" s="169" t="s">
        <v>891</v>
      </c>
      <c r="C47" s="169" t="s">
        <v>228</v>
      </c>
      <c r="D47" s="172">
        <v>4013</v>
      </c>
      <c r="E47" s="171" t="s">
        <v>885</v>
      </c>
      <c r="F47" s="169" t="s">
        <v>44</v>
      </c>
      <c r="G47" s="169" t="s">
        <v>44</v>
      </c>
      <c r="H47" s="169" t="s">
        <v>45</v>
      </c>
      <c r="I47" s="169" t="s">
        <v>48</v>
      </c>
      <c r="J47" s="169" t="s">
        <v>49</v>
      </c>
      <c r="K47" s="169" t="s">
        <v>14</v>
      </c>
      <c r="L47" s="169" t="s">
        <v>38</v>
      </c>
      <c r="M47" s="170">
        <v>550.5</v>
      </c>
    </row>
    <row r="48" spans="1:13" ht="13.5" x14ac:dyDescent="0.25">
      <c r="A48" s="169" t="s">
        <v>918</v>
      </c>
      <c r="B48" s="169" t="s">
        <v>893</v>
      </c>
      <c r="C48" s="169" t="s">
        <v>228</v>
      </c>
      <c r="D48" s="172">
        <v>4013</v>
      </c>
      <c r="E48" s="171" t="s">
        <v>885</v>
      </c>
      <c r="F48" s="169" t="s">
        <v>44</v>
      </c>
      <c r="G48" s="169" t="s">
        <v>44</v>
      </c>
      <c r="H48" s="169" t="s">
        <v>45</v>
      </c>
      <c r="I48" s="169" t="s">
        <v>48</v>
      </c>
      <c r="J48" s="169" t="s">
        <v>49</v>
      </c>
      <c r="K48" s="169" t="s">
        <v>186</v>
      </c>
      <c r="L48" s="169" t="s">
        <v>40</v>
      </c>
      <c r="M48" s="170">
        <v>1146.8</v>
      </c>
    </row>
    <row r="49" spans="1:13" ht="13.5" x14ac:dyDescent="0.25">
      <c r="A49" s="169" t="s">
        <v>919</v>
      </c>
      <c r="B49" s="169" t="s">
        <v>895</v>
      </c>
      <c r="C49" s="169" t="s">
        <v>228</v>
      </c>
      <c r="D49" s="172">
        <v>4013</v>
      </c>
      <c r="E49" s="171" t="s">
        <v>885</v>
      </c>
      <c r="F49" s="169" t="s">
        <v>44</v>
      </c>
      <c r="G49" s="169" t="s">
        <v>44</v>
      </c>
      <c r="H49" s="169" t="s">
        <v>45</v>
      </c>
      <c r="I49" s="169" t="s">
        <v>48</v>
      </c>
      <c r="J49" s="169" t="s">
        <v>49</v>
      </c>
      <c r="K49" s="169" t="s">
        <v>186</v>
      </c>
      <c r="L49" s="169" t="s">
        <v>38</v>
      </c>
      <c r="M49" s="170">
        <v>688.1</v>
      </c>
    </row>
    <row r="50" spans="1:13" ht="13.5" x14ac:dyDescent="0.25">
      <c r="A50" s="169" t="s">
        <v>926</v>
      </c>
      <c r="B50" s="169" t="s">
        <v>889</v>
      </c>
      <c r="C50" s="169" t="s">
        <v>228</v>
      </c>
      <c r="D50" s="172">
        <v>4013</v>
      </c>
      <c r="E50" s="171" t="s">
        <v>885</v>
      </c>
      <c r="F50" s="169" t="s">
        <v>44</v>
      </c>
      <c r="G50" s="169" t="s">
        <v>44</v>
      </c>
      <c r="H50" s="169" t="s">
        <v>45</v>
      </c>
      <c r="I50" s="169" t="s">
        <v>50</v>
      </c>
      <c r="J50" s="169" t="s">
        <v>51</v>
      </c>
      <c r="K50" s="169" t="s">
        <v>14</v>
      </c>
      <c r="L50" s="169" t="s">
        <v>40</v>
      </c>
      <c r="M50" s="170">
        <v>858.9</v>
      </c>
    </row>
    <row r="51" spans="1:13" ht="13.5" x14ac:dyDescent="0.25">
      <c r="A51" s="169" t="s">
        <v>927</v>
      </c>
      <c r="B51" s="169" t="s">
        <v>891</v>
      </c>
      <c r="C51" s="169" t="s">
        <v>228</v>
      </c>
      <c r="D51" s="172">
        <v>4013</v>
      </c>
      <c r="E51" s="171" t="s">
        <v>885</v>
      </c>
      <c r="F51" s="169" t="s">
        <v>44</v>
      </c>
      <c r="G51" s="169" t="s">
        <v>44</v>
      </c>
      <c r="H51" s="169" t="s">
        <v>45</v>
      </c>
      <c r="I51" s="169" t="s">
        <v>50</v>
      </c>
      <c r="J51" s="169" t="s">
        <v>51</v>
      </c>
      <c r="K51" s="169" t="s">
        <v>14</v>
      </c>
      <c r="L51" s="169" t="s">
        <v>38</v>
      </c>
      <c r="M51" s="170">
        <v>515.29999999999995</v>
      </c>
    </row>
    <row r="52" spans="1:13" ht="13.5" x14ac:dyDescent="0.25">
      <c r="A52" s="169" t="s">
        <v>928</v>
      </c>
      <c r="B52" s="169" t="s">
        <v>893</v>
      </c>
      <c r="C52" s="169" t="s">
        <v>228</v>
      </c>
      <c r="D52" s="172">
        <v>4013</v>
      </c>
      <c r="E52" s="171" t="s">
        <v>885</v>
      </c>
      <c r="F52" s="169" t="s">
        <v>44</v>
      </c>
      <c r="G52" s="169" t="s">
        <v>44</v>
      </c>
      <c r="H52" s="169" t="s">
        <v>45</v>
      </c>
      <c r="I52" s="169" t="s">
        <v>50</v>
      </c>
      <c r="J52" s="169" t="s">
        <v>51</v>
      </c>
      <c r="K52" s="169" t="s">
        <v>186</v>
      </c>
      <c r="L52" s="169" t="s">
        <v>40</v>
      </c>
      <c r="M52" s="170">
        <v>1073.5999999999999</v>
      </c>
    </row>
    <row r="53" spans="1:13" ht="13.5" x14ac:dyDescent="0.25">
      <c r="A53" s="169" t="s">
        <v>929</v>
      </c>
      <c r="B53" s="169" t="s">
        <v>895</v>
      </c>
      <c r="C53" s="169" t="s">
        <v>228</v>
      </c>
      <c r="D53" s="172">
        <v>4013</v>
      </c>
      <c r="E53" s="171" t="s">
        <v>885</v>
      </c>
      <c r="F53" s="169" t="s">
        <v>44</v>
      </c>
      <c r="G53" s="169" t="s">
        <v>44</v>
      </c>
      <c r="H53" s="169" t="s">
        <v>45</v>
      </c>
      <c r="I53" s="169" t="s">
        <v>50</v>
      </c>
      <c r="J53" s="169" t="s">
        <v>51</v>
      </c>
      <c r="K53" s="169" t="s">
        <v>186</v>
      </c>
      <c r="L53" s="169" t="s">
        <v>38</v>
      </c>
      <c r="M53" s="170">
        <v>644.20000000000005</v>
      </c>
    </row>
    <row r="54" spans="1:13" ht="13.5" x14ac:dyDescent="0.25">
      <c r="A54" s="169" t="s">
        <v>936</v>
      </c>
      <c r="B54" s="169" t="s">
        <v>889</v>
      </c>
      <c r="C54" s="169" t="s">
        <v>228</v>
      </c>
      <c r="D54" s="172">
        <v>4013</v>
      </c>
      <c r="E54" s="171" t="s">
        <v>885</v>
      </c>
      <c r="F54" s="169" t="s">
        <v>44</v>
      </c>
      <c r="G54" s="169" t="s">
        <v>44</v>
      </c>
      <c r="H54" s="169" t="s">
        <v>45</v>
      </c>
      <c r="I54" s="169" t="s">
        <v>204</v>
      </c>
      <c r="J54" s="169" t="s">
        <v>205</v>
      </c>
      <c r="K54" s="169" t="s">
        <v>14</v>
      </c>
      <c r="L54" s="169" t="s">
        <v>40</v>
      </c>
      <c r="M54" s="170">
        <v>793</v>
      </c>
    </row>
    <row r="55" spans="1:13" ht="13.5" x14ac:dyDescent="0.25">
      <c r="A55" s="169" t="s">
        <v>937</v>
      </c>
      <c r="B55" s="169" t="s">
        <v>891</v>
      </c>
      <c r="C55" s="169" t="s">
        <v>228</v>
      </c>
      <c r="D55" s="172">
        <v>4013</v>
      </c>
      <c r="E55" s="171" t="s">
        <v>885</v>
      </c>
      <c r="F55" s="169" t="s">
        <v>44</v>
      </c>
      <c r="G55" s="169" t="s">
        <v>44</v>
      </c>
      <c r="H55" s="169" t="s">
        <v>45</v>
      </c>
      <c r="I55" s="169" t="s">
        <v>204</v>
      </c>
      <c r="J55" s="169" t="s">
        <v>205</v>
      </c>
      <c r="K55" s="169" t="s">
        <v>14</v>
      </c>
      <c r="L55" s="169" t="s">
        <v>38</v>
      </c>
      <c r="M55" s="170">
        <v>475.8</v>
      </c>
    </row>
    <row r="56" spans="1:13" ht="13.5" x14ac:dyDescent="0.25">
      <c r="A56" s="169" t="s">
        <v>938</v>
      </c>
      <c r="B56" s="169" t="s">
        <v>893</v>
      </c>
      <c r="C56" s="169" t="s">
        <v>228</v>
      </c>
      <c r="D56" s="172">
        <v>4013</v>
      </c>
      <c r="E56" s="171" t="s">
        <v>885</v>
      </c>
      <c r="F56" s="169" t="s">
        <v>44</v>
      </c>
      <c r="G56" s="169" t="s">
        <v>44</v>
      </c>
      <c r="H56" s="169" t="s">
        <v>45</v>
      </c>
      <c r="I56" s="169" t="s">
        <v>204</v>
      </c>
      <c r="J56" s="169" t="s">
        <v>205</v>
      </c>
      <c r="K56" s="169" t="s">
        <v>186</v>
      </c>
      <c r="L56" s="169" t="s">
        <v>40</v>
      </c>
      <c r="M56" s="170">
        <v>991.3</v>
      </c>
    </row>
    <row r="57" spans="1:13" ht="13.5" x14ac:dyDescent="0.25">
      <c r="A57" s="169" t="s">
        <v>939</v>
      </c>
      <c r="B57" s="169" t="s">
        <v>895</v>
      </c>
      <c r="C57" s="169" t="s">
        <v>228</v>
      </c>
      <c r="D57" s="172">
        <v>4013</v>
      </c>
      <c r="E57" s="171" t="s">
        <v>885</v>
      </c>
      <c r="F57" s="169" t="s">
        <v>44</v>
      </c>
      <c r="G57" s="169" t="s">
        <v>44</v>
      </c>
      <c r="H57" s="169" t="s">
        <v>45</v>
      </c>
      <c r="I57" s="169" t="s">
        <v>204</v>
      </c>
      <c r="J57" s="169" t="s">
        <v>205</v>
      </c>
      <c r="K57" s="169" t="s">
        <v>186</v>
      </c>
      <c r="L57" s="169" t="s">
        <v>38</v>
      </c>
      <c r="M57" s="170">
        <v>594.79999999999995</v>
      </c>
    </row>
    <row r="58" spans="1:13" ht="13.5" x14ac:dyDescent="0.25">
      <c r="A58" s="169" t="s">
        <v>946</v>
      </c>
      <c r="B58" s="169" t="s">
        <v>889</v>
      </c>
      <c r="C58" s="169" t="s">
        <v>228</v>
      </c>
      <c r="D58" s="172">
        <v>4013</v>
      </c>
      <c r="E58" s="171" t="s">
        <v>885</v>
      </c>
      <c r="F58" s="169" t="s">
        <v>44</v>
      </c>
      <c r="G58" s="169" t="s">
        <v>44</v>
      </c>
      <c r="H58" s="169" t="s">
        <v>45</v>
      </c>
      <c r="I58" s="169" t="s">
        <v>52</v>
      </c>
      <c r="J58" s="169" t="s">
        <v>53</v>
      </c>
      <c r="K58" s="169" t="s">
        <v>14</v>
      </c>
      <c r="L58" s="169" t="s">
        <v>40</v>
      </c>
      <c r="M58" s="170">
        <v>732.3</v>
      </c>
    </row>
    <row r="59" spans="1:13" ht="13.5" x14ac:dyDescent="0.25">
      <c r="A59" s="169" t="s">
        <v>947</v>
      </c>
      <c r="B59" s="169" t="s">
        <v>891</v>
      </c>
      <c r="C59" s="169" t="s">
        <v>228</v>
      </c>
      <c r="D59" s="172">
        <v>4013</v>
      </c>
      <c r="E59" s="171" t="s">
        <v>885</v>
      </c>
      <c r="F59" s="169" t="s">
        <v>44</v>
      </c>
      <c r="G59" s="169" t="s">
        <v>44</v>
      </c>
      <c r="H59" s="169" t="s">
        <v>45</v>
      </c>
      <c r="I59" s="169" t="s">
        <v>52</v>
      </c>
      <c r="J59" s="169" t="s">
        <v>53</v>
      </c>
      <c r="K59" s="169" t="s">
        <v>14</v>
      </c>
      <c r="L59" s="169" t="s">
        <v>38</v>
      </c>
      <c r="M59" s="170">
        <v>439.4</v>
      </c>
    </row>
    <row r="60" spans="1:13" ht="13.5" x14ac:dyDescent="0.25">
      <c r="A60" s="169" t="s">
        <v>948</v>
      </c>
      <c r="B60" s="169" t="s">
        <v>893</v>
      </c>
      <c r="C60" s="169" t="s">
        <v>228</v>
      </c>
      <c r="D60" s="172">
        <v>4013</v>
      </c>
      <c r="E60" s="171" t="s">
        <v>885</v>
      </c>
      <c r="F60" s="169" t="s">
        <v>44</v>
      </c>
      <c r="G60" s="169" t="s">
        <v>44</v>
      </c>
      <c r="H60" s="169" t="s">
        <v>45</v>
      </c>
      <c r="I60" s="169" t="s">
        <v>52</v>
      </c>
      <c r="J60" s="169" t="s">
        <v>53</v>
      </c>
      <c r="K60" s="169" t="s">
        <v>186</v>
      </c>
      <c r="L60" s="169" t="s">
        <v>40</v>
      </c>
      <c r="M60" s="170">
        <v>915.4</v>
      </c>
    </row>
    <row r="61" spans="1:13" ht="13.5" x14ac:dyDescent="0.25">
      <c r="A61" s="169" t="s">
        <v>949</v>
      </c>
      <c r="B61" s="169" t="s">
        <v>895</v>
      </c>
      <c r="C61" s="169" t="s">
        <v>228</v>
      </c>
      <c r="D61" s="172">
        <v>4013</v>
      </c>
      <c r="E61" s="171" t="s">
        <v>885</v>
      </c>
      <c r="F61" s="169" t="s">
        <v>44</v>
      </c>
      <c r="G61" s="169" t="s">
        <v>44</v>
      </c>
      <c r="H61" s="169" t="s">
        <v>45</v>
      </c>
      <c r="I61" s="169" t="s">
        <v>52</v>
      </c>
      <c r="J61" s="169" t="s">
        <v>53</v>
      </c>
      <c r="K61" s="169" t="s">
        <v>186</v>
      </c>
      <c r="L61" s="169" t="s">
        <v>38</v>
      </c>
      <c r="M61" s="170">
        <v>549.29999999999995</v>
      </c>
    </row>
    <row r="62" spans="1:13" ht="13.5" x14ac:dyDescent="0.25">
      <c r="A62" s="169" t="s">
        <v>956</v>
      </c>
      <c r="B62" s="169" t="s">
        <v>889</v>
      </c>
      <c r="C62" s="169" t="s">
        <v>228</v>
      </c>
      <c r="D62" s="172">
        <v>4013</v>
      </c>
      <c r="E62" s="171" t="s">
        <v>885</v>
      </c>
      <c r="F62" s="169" t="s">
        <v>44</v>
      </c>
      <c r="G62" s="169" t="s">
        <v>44</v>
      </c>
      <c r="H62" s="169" t="s">
        <v>45</v>
      </c>
      <c r="I62" s="169" t="s">
        <v>54</v>
      </c>
      <c r="J62" s="169" t="s">
        <v>55</v>
      </c>
      <c r="K62" s="169" t="s">
        <v>14</v>
      </c>
      <c r="L62" s="169" t="s">
        <v>40</v>
      </c>
      <c r="M62" s="170">
        <v>670.7</v>
      </c>
    </row>
    <row r="63" spans="1:13" ht="13.5" x14ac:dyDescent="0.25">
      <c r="A63" s="169" t="s">
        <v>957</v>
      </c>
      <c r="B63" s="169" t="s">
        <v>891</v>
      </c>
      <c r="C63" s="169" t="s">
        <v>228</v>
      </c>
      <c r="D63" s="172">
        <v>4013</v>
      </c>
      <c r="E63" s="171" t="s">
        <v>885</v>
      </c>
      <c r="F63" s="169" t="s">
        <v>44</v>
      </c>
      <c r="G63" s="169" t="s">
        <v>44</v>
      </c>
      <c r="H63" s="169" t="s">
        <v>45</v>
      </c>
      <c r="I63" s="169" t="s">
        <v>54</v>
      </c>
      <c r="J63" s="169" t="s">
        <v>55</v>
      </c>
      <c r="K63" s="169" t="s">
        <v>14</v>
      </c>
      <c r="L63" s="169" t="s">
        <v>38</v>
      </c>
      <c r="M63" s="170">
        <v>402.4</v>
      </c>
    </row>
    <row r="64" spans="1:13" ht="13.5" x14ac:dyDescent="0.25">
      <c r="A64" s="169" t="s">
        <v>958</v>
      </c>
      <c r="B64" s="169" t="s">
        <v>893</v>
      </c>
      <c r="C64" s="169" t="s">
        <v>228</v>
      </c>
      <c r="D64" s="172">
        <v>4013</v>
      </c>
      <c r="E64" s="171" t="s">
        <v>885</v>
      </c>
      <c r="F64" s="169" t="s">
        <v>44</v>
      </c>
      <c r="G64" s="169" t="s">
        <v>44</v>
      </c>
      <c r="H64" s="169" t="s">
        <v>45</v>
      </c>
      <c r="I64" s="169" t="s">
        <v>54</v>
      </c>
      <c r="J64" s="169" t="s">
        <v>55</v>
      </c>
      <c r="K64" s="169" t="s">
        <v>186</v>
      </c>
      <c r="L64" s="169" t="s">
        <v>40</v>
      </c>
      <c r="M64" s="170">
        <v>838.4</v>
      </c>
    </row>
    <row r="65" spans="1:13" ht="13.5" x14ac:dyDescent="0.25">
      <c r="A65" s="169" t="s">
        <v>959</v>
      </c>
      <c r="B65" s="169" t="s">
        <v>895</v>
      </c>
      <c r="C65" s="169" t="s">
        <v>228</v>
      </c>
      <c r="D65" s="172">
        <v>4013</v>
      </c>
      <c r="E65" s="171" t="s">
        <v>885</v>
      </c>
      <c r="F65" s="169" t="s">
        <v>44</v>
      </c>
      <c r="G65" s="169" t="s">
        <v>44</v>
      </c>
      <c r="H65" s="169" t="s">
        <v>45</v>
      </c>
      <c r="I65" s="169" t="s">
        <v>54</v>
      </c>
      <c r="J65" s="169" t="s">
        <v>55</v>
      </c>
      <c r="K65" s="169" t="s">
        <v>186</v>
      </c>
      <c r="L65" s="169" t="s">
        <v>38</v>
      </c>
      <c r="M65" s="170">
        <v>503.1</v>
      </c>
    </row>
    <row r="66" spans="1:13" ht="13.5" x14ac:dyDescent="0.25">
      <c r="A66" s="169" t="s">
        <v>966</v>
      </c>
      <c r="B66" s="169" t="s">
        <v>889</v>
      </c>
      <c r="C66" s="169" t="s">
        <v>228</v>
      </c>
      <c r="D66" s="172">
        <v>4013</v>
      </c>
      <c r="E66" s="171" t="s">
        <v>885</v>
      </c>
      <c r="F66" s="169" t="s">
        <v>44</v>
      </c>
      <c r="G66" s="169" t="s">
        <v>44</v>
      </c>
      <c r="H66" s="169" t="s">
        <v>45</v>
      </c>
      <c r="I66" s="169" t="s">
        <v>206</v>
      </c>
      <c r="J66" s="169" t="s">
        <v>61</v>
      </c>
      <c r="K66" s="169" t="s">
        <v>14</v>
      </c>
      <c r="L66" s="169" t="s">
        <v>40</v>
      </c>
      <c r="M66" s="170">
        <v>607.9</v>
      </c>
    </row>
    <row r="67" spans="1:13" ht="13.5" x14ac:dyDescent="0.25">
      <c r="A67" s="169" t="s">
        <v>967</v>
      </c>
      <c r="B67" s="169" t="s">
        <v>891</v>
      </c>
      <c r="C67" s="169" t="s">
        <v>228</v>
      </c>
      <c r="D67" s="172">
        <v>4013</v>
      </c>
      <c r="E67" s="171" t="s">
        <v>885</v>
      </c>
      <c r="F67" s="169" t="s">
        <v>44</v>
      </c>
      <c r="G67" s="169" t="s">
        <v>44</v>
      </c>
      <c r="H67" s="169" t="s">
        <v>45</v>
      </c>
      <c r="I67" s="169" t="s">
        <v>206</v>
      </c>
      <c r="J67" s="169" t="s">
        <v>61</v>
      </c>
      <c r="K67" s="169" t="s">
        <v>14</v>
      </c>
      <c r="L67" s="169" t="s">
        <v>38</v>
      </c>
      <c r="M67" s="170">
        <v>364.8</v>
      </c>
    </row>
    <row r="68" spans="1:13" ht="13.5" x14ac:dyDescent="0.25">
      <c r="A68" s="169" t="s">
        <v>968</v>
      </c>
      <c r="B68" s="169" t="s">
        <v>893</v>
      </c>
      <c r="C68" s="169" t="s">
        <v>228</v>
      </c>
      <c r="D68" s="172">
        <v>4013</v>
      </c>
      <c r="E68" s="171" t="s">
        <v>885</v>
      </c>
      <c r="F68" s="169" t="s">
        <v>44</v>
      </c>
      <c r="G68" s="169" t="s">
        <v>44</v>
      </c>
      <c r="H68" s="169" t="s">
        <v>45</v>
      </c>
      <c r="I68" s="169" t="s">
        <v>206</v>
      </c>
      <c r="J68" s="169" t="s">
        <v>61</v>
      </c>
      <c r="K68" s="169" t="s">
        <v>186</v>
      </c>
      <c r="L68" s="169" t="s">
        <v>40</v>
      </c>
      <c r="M68" s="170">
        <v>759.9</v>
      </c>
    </row>
    <row r="69" spans="1:13" ht="13.5" x14ac:dyDescent="0.25">
      <c r="A69" s="169" t="s">
        <v>969</v>
      </c>
      <c r="B69" s="169" t="s">
        <v>895</v>
      </c>
      <c r="C69" s="169" t="s">
        <v>228</v>
      </c>
      <c r="D69" s="172">
        <v>4013</v>
      </c>
      <c r="E69" s="171" t="s">
        <v>885</v>
      </c>
      <c r="F69" s="169" t="s">
        <v>44</v>
      </c>
      <c r="G69" s="169" t="s">
        <v>44</v>
      </c>
      <c r="H69" s="169" t="s">
        <v>45</v>
      </c>
      <c r="I69" s="169" t="s">
        <v>206</v>
      </c>
      <c r="J69" s="169" t="s">
        <v>61</v>
      </c>
      <c r="K69" s="169" t="s">
        <v>186</v>
      </c>
      <c r="L69" s="169" t="s">
        <v>38</v>
      </c>
      <c r="M69" s="170">
        <v>455.9</v>
      </c>
    </row>
    <row r="70" spans="1:13" ht="13.5" x14ac:dyDescent="0.25">
      <c r="A70" s="173" t="s">
        <v>622</v>
      </c>
      <c r="B70" s="173" t="s">
        <v>623</v>
      </c>
      <c r="C70" s="173" t="s">
        <v>228</v>
      </c>
      <c r="D70" s="176">
        <v>4012</v>
      </c>
      <c r="E70" s="175" t="s">
        <v>613</v>
      </c>
      <c r="F70" s="173" t="s">
        <v>44</v>
      </c>
      <c r="G70" s="173" t="s">
        <v>44</v>
      </c>
      <c r="H70" s="173" t="s">
        <v>45</v>
      </c>
      <c r="I70" s="173" t="s">
        <v>46</v>
      </c>
      <c r="J70" s="173" t="s">
        <v>47</v>
      </c>
      <c r="K70" s="173" t="s">
        <v>186</v>
      </c>
      <c r="L70" s="173" t="s">
        <v>38</v>
      </c>
      <c r="M70" s="174">
        <v>523.79999999999995</v>
      </c>
    </row>
    <row r="71" spans="1:13" ht="13.5" x14ac:dyDescent="0.25">
      <c r="A71" s="173" t="s">
        <v>616</v>
      </c>
      <c r="B71" s="173" t="s">
        <v>617</v>
      </c>
      <c r="C71" s="173" t="s">
        <v>228</v>
      </c>
      <c r="D71" s="176">
        <v>4012</v>
      </c>
      <c r="E71" s="175" t="s">
        <v>613</v>
      </c>
      <c r="F71" s="173" t="s">
        <v>44</v>
      </c>
      <c r="G71" s="173" t="s">
        <v>44</v>
      </c>
      <c r="H71" s="173" t="s">
        <v>45</v>
      </c>
      <c r="I71" s="173" t="s">
        <v>46</v>
      </c>
      <c r="J71" s="173" t="s">
        <v>47</v>
      </c>
      <c r="K71" s="173" t="s">
        <v>14</v>
      </c>
      <c r="L71" s="173" t="s">
        <v>40</v>
      </c>
      <c r="M71" s="174">
        <v>698.4</v>
      </c>
    </row>
    <row r="72" spans="1:13" ht="13.5" x14ac:dyDescent="0.25">
      <c r="A72" s="173" t="s">
        <v>620</v>
      </c>
      <c r="B72" s="173" t="s">
        <v>621</v>
      </c>
      <c r="C72" s="173" t="s">
        <v>228</v>
      </c>
      <c r="D72" s="176">
        <v>4012</v>
      </c>
      <c r="E72" s="175" t="s">
        <v>613</v>
      </c>
      <c r="F72" s="173" t="s">
        <v>44</v>
      </c>
      <c r="G72" s="173" t="s">
        <v>44</v>
      </c>
      <c r="H72" s="173" t="s">
        <v>45</v>
      </c>
      <c r="I72" s="173" t="s">
        <v>46</v>
      </c>
      <c r="J72" s="173" t="s">
        <v>47</v>
      </c>
      <c r="K72" s="173" t="s">
        <v>186</v>
      </c>
      <c r="L72" s="173" t="s">
        <v>40</v>
      </c>
      <c r="M72" s="174">
        <v>873</v>
      </c>
    </row>
    <row r="73" spans="1:13" ht="13.5" x14ac:dyDescent="0.25">
      <c r="A73" s="173" t="s">
        <v>618</v>
      </c>
      <c r="B73" s="173" t="s">
        <v>619</v>
      </c>
      <c r="C73" s="173" t="s">
        <v>228</v>
      </c>
      <c r="D73" s="176">
        <v>4012</v>
      </c>
      <c r="E73" s="175" t="s">
        <v>613</v>
      </c>
      <c r="F73" s="173" t="s">
        <v>44</v>
      </c>
      <c r="G73" s="173" t="s">
        <v>44</v>
      </c>
      <c r="H73" s="173" t="s">
        <v>45</v>
      </c>
      <c r="I73" s="173" t="s">
        <v>46</v>
      </c>
      <c r="J73" s="173" t="s">
        <v>47</v>
      </c>
      <c r="K73" s="173" t="s">
        <v>14</v>
      </c>
      <c r="L73" s="173" t="s">
        <v>38</v>
      </c>
      <c r="M73" s="174">
        <v>419</v>
      </c>
    </row>
    <row r="74" spans="1:13" ht="13.5" x14ac:dyDescent="0.25">
      <c r="A74" s="173" t="s">
        <v>678</v>
      </c>
      <c r="B74" s="173" t="s">
        <v>623</v>
      </c>
      <c r="C74" s="173" t="s">
        <v>228</v>
      </c>
      <c r="D74" s="176">
        <v>4012</v>
      </c>
      <c r="E74" s="175" t="s">
        <v>613</v>
      </c>
      <c r="F74" s="173" t="s">
        <v>44</v>
      </c>
      <c r="G74" s="173" t="s">
        <v>44</v>
      </c>
      <c r="H74" s="173" t="s">
        <v>45</v>
      </c>
      <c r="I74" s="173" t="s">
        <v>202</v>
      </c>
      <c r="J74" s="173" t="s">
        <v>203</v>
      </c>
      <c r="K74" s="173" t="s">
        <v>186</v>
      </c>
      <c r="L74" s="173" t="s">
        <v>38</v>
      </c>
      <c r="M74" s="174">
        <v>506.5</v>
      </c>
    </row>
    <row r="75" spans="1:13" ht="13.5" x14ac:dyDescent="0.25">
      <c r="A75" s="173" t="s">
        <v>675</v>
      </c>
      <c r="B75" s="173" t="s">
        <v>617</v>
      </c>
      <c r="C75" s="173" t="s">
        <v>228</v>
      </c>
      <c r="D75" s="176">
        <v>4012</v>
      </c>
      <c r="E75" s="175" t="s">
        <v>613</v>
      </c>
      <c r="F75" s="173" t="s">
        <v>44</v>
      </c>
      <c r="G75" s="173" t="s">
        <v>44</v>
      </c>
      <c r="H75" s="173" t="s">
        <v>45</v>
      </c>
      <c r="I75" s="173" t="s">
        <v>202</v>
      </c>
      <c r="J75" s="173" t="s">
        <v>203</v>
      </c>
      <c r="K75" s="173" t="s">
        <v>14</v>
      </c>
      <c r="L75" s="173" t="s">
        <v>40</v>
      </c>
      <c r="M75" s="174">
        <v>675.4</v>
      </c>
    </row>
    <row r="76" spans="1:13" ht="13.5" x14ac:dyDescent="0.25">
      <c r="A76" s="173" t="s">
        <v>677</v>
      </c>
      <c r="B76" s="173" t="s">
        <v>621</v>
      </c>
      <c r="C76" s="173" t="s">
        <v>228</v>
      </c>
      <c r="D76" s="176">
        <v>4012</v>
      </c>
      <c r="E76" s="175" t="s">
        <v>613</v>
      </c>
      <c r="F76" s="173" t="s">
        <v>44</v>
      </c>
      <c r="G76" s="173" t="s">
        <v>44</v>
      </c>
      <c r="H76" s="173" t="s">
        <v>45</v>
      </c>
      <c r="I76" s="173" t="s">
        <v>202</v>
      </c>
      <c r="J76" s="173" t="s">
        <v>203</v>
      </c>
      <c r="K76" s="173" t="s">
        <v>186</v>
      </c>
      <c r="L76" s="173" t="s">
        <v>40</v>
      </c>
      <c r="M76" s="174">
        <v>844.2</v>
      </c>
    </row>
    <row r="77" spans="1:13" ht="13.5" x14ac:dyDescent="0.25">
      <c r="A77" s="173" t="s">
        <v>676</v>
      </c>
      <c r="B77" s="173" t="s">
        <v>619</v>
      </c>
      <c r="C77" s="173" t="s">
        <v>228</v>
      </c>
      <c r="D77" s="176">
        <v>4012</v>
      </c>
      <c r="E77" s="175" t="s">
        <v>613</v>
      </c>
      <c r="F77" s="173" t="s">
        <v>44</v>
      </c>
      <c r="G77" s="173" t="s">
        <v>44</v>
      </c>
      <c r="H77" s="173" t="s">
        <v>45</v>
      </c>
      <c r="I77" s="173" t="s">
        <v>202</v>
      </c>
      <c r="J77" s="173" t="s">
        <v>203</v>
      </c>
      <c r="K77" s="173" t="s">
        <v>14</v>
      </c>
      <c r="L77" s="173" t="s">
        <v>38</v>
      </c>
      <c r="M77" s="174">
        <v>405.2</v>
      </c>
    </row>
    <row r="78" spans="1:13" ht="13.5" x14ac:dyDescent="0.25">
      <c r="A78" s="173" t="s">
        <v>708</v>
      </c>
      <c r="B78" s="173" t="s">
        <v>623</v>
      </c>
      <c r="C78" s="173" t="s">
        <v>228</v>
      </c>
      <c r="D78" s="176">
        <v>4012</v>
      </c>
      <c r="E78" s="175" t="s">
        <v>613</v>
      </c>
      <c r="F78" s="173" t="s">
        <v>44</v>
      </c>
      <c r="G78" s="173" t="s">
        <v>44</v>
      </c>
      <c r="H78" s="173" t="s">
        <v>45</v>
      </c>
      <c r="I78" s="173" t="s">
        <v>48</v>
      </c>
      <c r="J78" s="173" t="s">
        <v>49</v>
      </c>
      <c r="K78" s="173" t="s">
        <v>186</v>
      </c>
      <c r="L78" s="173" t="s">
        <v>38</v>
      </c>
      <c r="M78" s="174">
        <v>474.3</v>
      </c>
    </row>
    <row r="79" spans="1:13" ht="13.5" x14ac:dyDescent="0.25">
      <c r="A79" s="173" t="s">
        <v>705</v>
      </c>
      <c r="B79" s="173" t="s">
        <v>617</v>
      </c>
      <c r="C79" s="173" t="s">
        <v>228</v>
      </c>
      <c r="D79" s="176">
        <v>4012</v>
      </c>
      <c r="E79" s="175" t="s">
        <v>613</v>
      </c>
      <c r="F79" s="173" t="s">
        <v>44</v>
      </c>
      <c r="G79" s="173" t="s">
        <v>44</v>
      </c>
      <c r="H79" s="173" t="s">
        <v>45</v>
      </c>
      <c r="I79" s="173" t="s">
        <v>48</v>
      </c>
      <c r="J79" s="173" t="s">
        <v>49</v>
      </c>
      <c r="K79" s="173" t="s">
        <v>14</v>
      </c>
      <c r="L79" s="173" t="s">
        <v>40</v>
      </c>
      <c r="M79" s="174">
        <v>632.4</v>
      </c>
    </row>
    <row r="80" spans="1:13" ht="13.5" x14ac:dyDescent="0.25">
      <c r="A80" s="173" t="s">
        <v>707</v>
      </c>
      <c r="B80" s="173" t="s">
        <v>621</v>
      </c>
      <c r="C80" s="173" t="s">
        <v>228</v>
      </c>
      <c r="D80" s="176">
        <v>4012</v>
      </c>
      <c r="E80" s="175" t="s">
        <v>613</v>
      </c>
      <c r="F80" s="173" t="s">
        <v>44</v>
      </c>
      <c r="G80" s="173" t="s">
        <v>44</v>
      </c>
      <c r="H80" s="173" t="s">
        <v>45</v>
      </c>
      <c r="I80" s="173" t="s">
        <v>48</v>
      </c>
      <c r="J80" s="173" t="s">
        <v>49</v>
      </c>
      <c r="K80" s="173" t="s">
        <v>186</v>
      </c>
      <c r="L80" s="173" t="s">
        <v>40</v>
      </c>
      <c r="M80" s="174">
        <v>790.5</v>
      </c>
    </row>
    <row r="81" spans="1:13" ht="13.5" x14ac:dyDescent="0.25">
      <c r="A81" s="173" t="s">
        <v>706</v>
      </c>
      <c r="B81" s="173" t="s">
        <v>619</v>
      </c>
      <c r="C81" s="173" t="s">
        <v>228</v>
      </c>
      <c r="D81" s="176">
        <v>4012</v>
      </c>
      <c r="E81" s="175" t="s">
        <v>613</v>
      </c>
      <c r="F81" s="173" t="s">
        <v>44</v>
      </c>
      <c r="G81" s="173" t="s">
        <v>44</v>
      </c>
      <c r="H81" s="173" t="s">
        <v>45</v>
      </c>
      <c r="I81" s="173" t="s">
        <v>48</v>
      </c>
      <c r="J81" s="173" t="s">
        <v>49</v>
      </c>
      <c r="K81" s="173" t="s">
        <v>14</v>
      </c>
      <c r="L81" s="173" t="s">
        <v>38</v>
      </c>
      <c r="M81" s="174">
        <v>379.4</v>
      </c>
    </row>
    <row r="82" spans="1:13" ht="13.5" x14ac:dyDescent="0.25">
      <c r="A82" s="173" t="s">
        <v>738</v>
      </c>
      <c r="B82" s="173" t="s">
        <v>623</v>
      </c>
      <c r="C82" s="173" t="s">
        <v>228</v>
      </c>
      <c r="D82" s="176">
        <v>4012</v>
      </c>
      <c r="E82" s="175" t="s">
        <v>613</v>
      </c>
      <c r="F82" s="173" t="s">
        <v>44</v>
      </c>
      <c r="G82" s="173" t="s">
        <v>44</v>
      </c>
      <c r="H82" s="173" t="s">
        <v>45</v>
      </c>
      <c r="I82" s="173" t="s">
        <v>50</v>
      </c>
      <c r="J82" s="173" t="s">
        <v>51</v>
      </c>
      <c r="K82" s="173" t="s">
        <v>186</v>
      </c>
      <c r="L82" s="173" t="s">
        <v>38</v>
      </c>
      <c r="M82" s="174">
        <v>444</v>
      </c>
    </row>
    <row r="83" spans="1:13" ht="13.5" x14ac:dyDescent="0.25">
      <c r="A83" s="173" t="s">
        <v>735</v>
      </c>
      <c r="B83" s="173" t="s">
        <v>617</v>
      </c>
      <c r="C83" s="173" t="s">
        <v>228</v>
      </c>
      <c r="D83" s="176">
        <v>4012</v>
      </c>
      <c r="E83" s="175" t="s">
        <v>613</v>
      </c>
      <c r="F83" s="173" t="s">
        <v>44</v>
      </c>
      <c r="G83" s="173" t="s">
        <v>44</v>
      </c>
      <c r="H83" s="173" t="s">
        <v>45</v>
      </c>
      <c r="I83" s="173" t="s">
        <v>50</v>
      </c>
      <c r="J83" s="173" t="s">
        <v>51</v>
      </c>
      <c r="K83" s="173" t="s">
        <v>14</v>
      </c>
      <c r="L83" s="173" t="s">
        <v>40</v>
      </c>
      <c r="M83" s="174">
        <v>592</v>
      </c>
    </row>
    <row r="84" spans="1:13" ht="13.5" x14ac:dyDescent="0.25">
      <c r="A84" s="173" t="s">
        <v>737</v>
      </c>
      <c r="B84" s="173" t="s">
        <v>621</v>
      </c>
      <c r="C84" s="173" t="s">
        <v>228</v>
      </c>
      <c r="D84" s="176">
        <v>4012</v>
      </c>
      <c r="E84" s="175" t="s">
        <v>613</v>
      </c>
      <c r="F84" s="173" t="s">
        <v>44</v>
      </c>
      <c r="G84" s="173" t="s">
        <v>44</v>
      </c>
      <c r="H84" s="173" t="s">
        <v>45</v>
      </c>
      <c r="I84" s="173" t="s">
        <v>50</v>
      </c>
      <c r="J84" s="173" t="s">
        <v>51</v>
      </c>
      <c r="K84" s="173" t="s">
        <v>186</v>
      </c>
      <c r="L84" s="173" t="s">
        <v>40</v>
      </c>
      <c r="M84" s="174">
        <v>740</v>
      </c>
    </row>
    <row r="85" spans="1:13" ht="13.5" x14ac:dyDescent="0.25">
      <c r="A85" s="173" t="s">
        <v>736</v>
      </c>
      <c r="B85" s="173" t="s">
        <v>619</v>
      </c>
      <c r="C85" s="173" t="s">
        <v>228</v>
      </c>
      <c r="D85" s="176">
        <v>4012</v>
      </c>
      <c r="E85" s="175" t="s">
        <v>613</v>
      </c>
      <c r="F85" s="173" t="s">
        <v>44</v>
      </c>
      <c r="G85" s="173" t="s">
        <v>44</v>
      </c>
      <c r="H85" s="173" t="s">
        <v>45</v>
      </c>
      <c r="I85" s="173" t="s">
        <v>50</v>
      </c>
      <c r="J85" s="173" t="s">
        <v>51</v>
      </c>
      <c r="K85" s="173" t="s">
        <v>14</v>
      </c>
      <c r="L85" s="173" t="s">
        <v>38</v>
      </c>
      <c r="M85" s="174">
        <v>355.2</v>
      </c>
    </row>
    <row r="86" spans="1:13" ht="13.5" x14ac:dyDescent="0.25">
      <c r="A86" s="173" t="s">
        <v>768</v>
      </c>
      <c r="B86" s="173" t="s">
        <v>623</v>
      </c>
      <c r="C86" s="173" t="s">
        <v>228</v>
      </c>
      <c r="D86" s="176">
        <v>4012</v>
      </c>
      <c r="E86" s="175" t="s">
        <v>613</v>
      </c>
      <c r="F86" s="173" t="s">
        <v>44</v>
      </c>
      <c r="G86" s="173" t="s">
        <v>44</v>
      </c>
      <c r="H86" s="173" t="s">
        <v>45</v>
      </c>
      <c r="I86" s="173" t="s">
        <v>204</v>
      </c>
      <c r="J86" s="173" t="s">
        <v>205</v>
      </c>
      <c r="K86" s="173" t="s">
        <v>186</v>
      </c>
      <c r="L86" s="173" t="s">
        <v>38</v>
      </c>
      <c r="M86" s="174">
        <v>410</v>
      </c>
    </row>
    <row r="87" spans="1:13" ht="13.5" x14ac:dyDescent="0.25">
      <c r="A87" s="173" t="s">
        <v>765</v>
      </c>
      <c r="B87" s="173" t="s">
        <v>617</v>
      </c>
      <c r="C87" s="173" t="s">
        <v>228</v>
      </c>
      <c r="D87" s="176">
        <v>4012</v>
      </c>
      <c r="E87" s="175" t="s">
        <v>613</v>
      </c>
      <c r="F87" s="173" t="s">
        <v>44</v>
      </c>
      <c r="G87" s="173" t="s">
        <v>44</v>
      </c>
      <c r="H87" s="173" t="s">
        <v>45</v>
      </c>
      <c r="I87" s="173" t="s">
        <v>204</v>
      </c>
      <c r="J87" s="173" t="s">
        <v>205</v>
      </c>
      <c r="K87" s="173" t="s">
        <v>14</v>
      </c>
      <c r="L87" s="173" t="s">
        <v>40</v>
      </c>
      <c r="M87" s="174">
        <v>546.6</v>
      </c>
    </row>
    <row r="88" spans="1:13" ht="13.5" x14ac:dyDescent="0.25">
      <c r="A88" s="173" t="s">
        <v>767</v>
      </c>
      <c r="B88" s="173" t="s">
        <v>621</v>
      </c>
      <c r="C88" s="173" t="s">
        <v>228</v>
      </c>
      <c r="D88" s="176">
        <v>4012</v>
      </c>
      <c r="E88" s="175" t="s">
        <v>613</v>
      </c>
      <c r="F88" s="173" t="s">
        <v>44</v>
      </c>
      <c r="G88" s="173" t="s">
        <v>44</v>
      </c>
      <c r="H88" s="173" t="s">
        <v>45</v>
      </c>
      <c r="I88" s="173" t="s">
        <v>204</v>
      </c>
      <c r="J88" s="173" t="s">
        <v>205</v>
      </c>
      <c r="K88" s="173" t="s">
        <v>186</v>
      </c>
      <c r="L88" s="173" t="s">
        <v>40</v>
      </c>
      <c r="M88" s="174">
        <v>683.3</v>
      </c>
    </row>
    <row r="89" spans="1:13" ht="13.5" x14ac:dyDescent="0.25">
      <c r="A89" s="173" t="s">
        <v>766</v>
      </c>
      <c r="B89" s="173" t="s">
        <v>619</v>
      </c>
      <c r="C89" s="173" t="s">
        <v>228</v>
      </c>
      <c r="D89" s="176">
        <v>4012</v>
      </c>
      <c r="E89" s="175" t="s">
        <v>613</v>
      </c>
      <c r="F89" s="173" t="s">
        <v>44</v>
      </c>
      <c r="G89" s="173" t="s">
        <v>44</v>
      </c>
      <c r="H89" s="173" t="s">
        <v>45</v>
      </c>
      <c r="I89" s="173" t="s">
        <v>204</v>
      </c>
      <c r="J89" s="173" t="s">
        <v>205</v>
      </c>
      <c r="K89" s="173" t="s">
        <v>14</v>
      </c>
      <c r="L89" s="173" t="s">
        <v>38</v>
      </c>
      <c r="M89" s="174">
        <v>328</v>
      </c>
    </row>
    <row r="90" spans="1:13" ht="13.5" x14ac:dyDescent="0.25">
      <c r="A90" s="173" t="s">
        <v>798</v>
      </c>
      <c r="B90" s="173" t="s">
        <v>623</v>
      </c>
      <c r="C90" s="173" t="s">
        <v>228</v>
      </c>
      <c r="D90" s="176">
        <v>4012</v>
      </c>
      <c r="E90" s="175" t="s">
        <v>613</v>
      </c>
      <c r="F90" s="173" t="s">
        <v>44</v>
      </c>
      <c r="G90" s="173" t="s">
        <v>44</v>
      </c>
      <c r="H90" s="173" t="s">
        <v>45</v>
      </c>
      <c r="I90" s="173" t="s">
        <v>52</v>
      </c>
      <c r="J90" s="173" t="s">
        <v>53</v>
      </c>
      <c r="K90" s="173" t="s">
        <v>186</v>
      </c>
      <c r="L90" s="173" t="s">
        <v>38</v>
      </c>
      <c r="M90" s="174">
        <v>378.6</v>
      </c>
    </row>
    <row r="91" spans="1:13" ht="13.5" x14ac:dyDescent="0.25">
      <c r="A91" s="173" t="s">
        <v>795</v>
      </c>
      <c r="B91" s="173" t="s">
        <v>617</v>
      </c>
      <c r="C91" s="173" t="s">
        <v>228</v>
      </c>
      <c r="D91" s="176">
        <v>4012</v>
      </c>
      <c r="E91" s="175" t="s">
        <v>613</v>
      </c>
      <c r="F91" s="173" t="s">
        <v>44</v>
      </c>
      <c r="G91" s="173" t="s">
        <v>44</v>
      </c>
      <c r="H91" s="173" t="s">
        <v>45</v>
      </c>
      <c r="I91" s="173" t="s">
        <v>52</v>
      </c>
      <c r="J91" s="173" t="s">
        <v>53</v>
      </c>
      <c r="K91" s="173" t="s">
        <v>14</v>
      </c>
      <c r="L91" s="173" t="s">
        <v>40</v>
      </c>
      <c r="M91" s="174">
        <v>504.8</v>
      </c>
    </row>
    <row r="92" spans="1:13" ht="13.5" x14ac:dyDescent="0.25">
      <c r="A92" s="173" t="s">
        <v>797</v>
      </c>
      <c r="B92" s="173" t="s">
        <v>621</v>
      </c>
      <c r="C92" s="173" t="s">
        <v>228</v>
      </c>
      <c r="D92" s="176">
        <v>4012</v>
      </c>
      <c r="E92" s="175" t="s">
        <v>613</v>
      </c>
      <c r="F92" s="173" t="s">
        <v>44</v>
      </c>
      <c r="G92" s="173" t="s">
        <v>44</v>
      </c>
      <c r="H92" s="173" t="s">
        <v>45</v>
      </c>
      <c r="I92" s="173" t="s">
        <v>52</v>
      </c>
      <c r="J92" s="173" t="s">
        <v>53</v>
      </c>
      <c r="K92" s="173" t="s">
        <v>186</v>
      </c>
      <c r="L92" s="173" t="s">
        <v>40</v>
      </c>
      <c r="M92" s="174">
        <v>631</v>
      </c>
    </row>
    <row r="93" spans="1:13" ht="13.5" x14ac:dyDescent="0.25">
      <c r="A93" s="173" t="s">
        <v>796</v>
      </c>
      <c r="B93" s="173" t="s">
        <v>619</v>
      </c>
      <c r="C93" s="173" t="s">
        <v>228</v>
      </c>
      <c r="D93" s="176">
        <v>4012</v>
      </c>
      <c r="E93" s="175" t="s">
        <v>613</v>
      </c>
      <c r="F93" s="173" t="s">
        <v>44</v>
      </c>
      <c r="G93" s="173" t="s">
        <v>44</v>
      </c>
      <c r="H93" s="173" t="s">
        <v>45</v>
      </c>
      <c r="I93" s="173" t="s">
        <v>52</v>
      </c>
      <c r="J93" s="173" t="s">
        <v>53</v>
      </c>
      <c r="K93" s="173" t="s">
        <v>14</v>
      </c>
      <c r="L93" s="173" t="s">
        <v>38</v>
      </c>
      <c r="M93" s="174">
        <v>302.89999999999998</v>
      </c>
    </row>
    <row r="94" spans="1:13" ht="13.5" x14ac:dyDescent="0.25">
      <c r="A94" s="173" t="s">
        <v>828</v>
      </c>
      <c r="B94" s="173" t="s">
        <v>623</v>
      </c>
      <c r="C94" s="173" t="s">
        <v>228</v>
      </c>
      <c r="D94" s="176">
        <v>4012</v>
      </c>
      <c r="E94" s="175" t="s">
        <v>613</v>
      </c>
      <c r="F94" s="173" t="s">
        <v>44</v>
      </c>
      <c r="G94" s="173" t="s">
        <v>44</v>
      </c>
      <c r="H94" s="173" t="s">
        <v>45</v>
      </c>
      <c r="I94" s="173" t="s">
        <v>54</v>
      </c>
      <c r="J94" s="173" t="s">
        <v>55</v>
      </c>
      <c r="K94" s="173" t="s">
        <v>186</v>
      </c>
      <c r="L94" s="173" t="s">
        <v>38</v>
      </c>
      <c r="M94" s="174">
        <v>346.8</v>
      </c>
    </row>
    <row r="95" spans="1:13" ht="13.5" x14ac:dyDescent="0.25">
      <c r="A95" s="173" t="s">
        <v>825</v>
      </c>
      <c r="B95" s="173" t="s">
        <v>617</v>
      </c>
      <c r="C95" s="173" t="s">
        <v>228</v>
      </c>
      <c r="D95" s="176">
        <v>4012</v>
      </c>
      <c r="E95" s="175" t="s">
        <v>613</v>
      </c>
      <c r="F95" s="173" t="s">
        <v>44</v>
      </c>
      <c r="G95" s="173" t="s">
        <v>44</v>
      </c>
      <c r="H95" s="173" t="s">
        <v>45</v>
      </c>
      <c r="I95" s="173" t="s">
        <v>54</v>
      </c>
      <c r="J95" s="173" t="s">
        <v>55</v>
      </c>
      <c r="K95" s="173" t="s">
        <v>14</v>
      </c>
      <c r="L95" s="173" t="s">
        <v>40</v>
      </c>
      <c r="M95" s="174">
        <v>462.3</v>
      </c>
    </row>
    <row r="96" spans="1:13" ht="13.5" x14ac:dyDescent="0.25">
      <c r="A96" s="173" t="s">
        <v>827</v>
      </c>
      <c r="B96" s="173" t="s">
        <v>621</v>
      </c>
      <c r="C96" s="173" t="s">
        <v>228</v>
      </c>
      <c r="D96" s="176">
        <v>4012</v>
      </c>
      <c r="E96" s="175" t="s">
        <v>613</v>
      </c>
      <c r="F96" s="173" t="s">
        <v>44</v>
      </c>
      <c r="G96" s="173" t="s">
        <v>44</v>
      </c>
      <c r="H96" s="173" t="s">
        <v>45</v>
      </c>
      <c r="I96" s="173" t="s">
        <v>54</v>
      </c>
      <c r="J96" s="173" t="s">
        <v>55</v>
      </c>
      <c r="K96" s="173" t="s">
        <v>186</v>
      </c>
      <c r="L96" s="173" t="s">
        <v>40</v>
      </c>
      <c r="M96" s="174">
        <v>577.9</v>
      </c>
    </row>
    <row r="97" spans="1:13" ht="13.5" x14ac:dyDescent="0.25">
      <c r="A97" s="173" t="s">
        <v>826</v>
      </c>
      <c r="B97" s="173" t="s">
        <v>619</v>
      </c>
      <c r="C97" s="173" t="s">
        <v>228</v>
      </c>
      <c r="D97" s="176">
        <v>4012</v>
      </c>
      <c r="E97" s="175" t="s">
        <v>613</v>
      </c>
      <c r="F97" s="173" t="s">
        <v>44</v>
      </c>
      <c r="G97" s="173" t="s">
        <v>44</v>
      </c>
      <c r="H97" s="173" t="s">
        <v>45</v>
      </c>
      <c r="I97" s="173" t="s">
        <v>54</v>
      </c>
      <c r="J97" s="173" t="s">
        <v>55</v>
      </c>
      <c r="K97" s="173" t="s">
        <v>14</v>
      </c>
      <c r="L97" s="173" t="s">
        <v>38</v>
      </c>
      <c r="M97" s="174">
        <v>277.39999999999998</v>
      </c>
    </row>
    <row r="98" spans="1:13" ht="13.5" x14ac:dyDescent="0.25">
      <c r="A98" s="173" t="s">
        <v>858</v>
      </c>
      <c r="B98" s="173" t="s">
        <v>623</v>
      </c>
      <c r="C98" s="173" t="s">
        <v>228</v>
      </c>
      <c r="D98" s="176">
        <v>4012</v>
      </c>
      <c r="E98" s="175" t="s">
        <v>613</v>
      </c>
      <c r="F98" s="173" t="s">
        <v>44</v>
      </c>
      <c r="G98" s="173" t="s">
        <v>44</v>
      </c>
      <c r="H98" s="173" t="s">
        <v>45</v>
      </c>
      <c r="I98" s="173" t="s">
        <v>206</v>
      </c>
      <c r="J98" s="173" t="s">
        <v>61</v>
      </c>
      <c r="K98" s="173" t="s">
        <v>186</v>
      </c>
      <c r="L98" s="173" t="s">
        <v>38</v>
      </c>
      <c r="M98" s="174">
        <v>314.3</v>
      </c>
    </row>
    <row r="99" spans="1:13" ht="13.5" x14ac:dyDescent="0.25">
      <c r="A99" s="173" t="s">
        <v>855</v>
      </c>
      <c r="B99" s="173" t="s">
        <v>617</v>
      </c>
      <c r="C99" s="173" t="s">
        <v>228</v>
      </c>
      <c r="D99" s="176">
        <v>4012</v>
      </c>
      <c r="E99" s="175" t="s">
        <v>613</v>
      </c>
      <c r="F99" s="173" t="s">
        <v>44</v>
      </c>
      <c r="G99" s="173" t="s">
        <v>44</v>
      </c>
      <c r="H99" s="173" t="s">
        <v>45</v>
      </c>
      <c r="I99" s="173" t="s">
        <v>206</v>
      </c>
      <c r="J99" s="173" t="s">
        <v>61</v>
      </c>
      <c r="K99" s="173" t="s">
        <v>14</v>
      </c>
      <c r="L99" s="173" t="s">
        <v>40</v>
      </c>
      <c r="M99" s="174">
        <v>419</v>
      </c>
    </row>
    <row r="100" spans="1:13" ht="13.5" x14ac:dyDescent="0.25">
      <c r="A100" s="173" t="s">
        <v>857</v>
      </c>
      <c r="B100" s="173" t="s">
        <v>621</v>
      </c>
      <c r="C100" s="173" t="s">
        <v>228</v>
      </c>
      <c r="D100" s="176">
        <v>4012</v>
      </c>
      <c r="E100" s="175" t="s">
        <v>613</v>
      </c>
      <c r="F100" s="173" t="s">
        <v>44</v>
      </c>
      <c r="G100" s="173" t="s">
        <v>44</v>
      </c>
      <c r="H100" s="173" t="s">
        <v>45</v>
      </c>
      <c r="I100" s="173" t="s">
        <v>206</v>
      </c>
      <c r="J100" s="173" t="s">
        <v>61</v>
      </c>
      <c r="K100" s="173" t="s">
        <v>186</v>
      </c>
      <c r="L100" s="173" t="s">
        <v>40</v>
      </c>
      <c r="M100" s="174">
        <v>523.79999999999995</v>
      </c>
    </row>
    <row r="101" spans="1:13" ht="13.5" x14ac:dyDescent="0.25">
      <c r="A101" s="173" t="s">
        <v>856</v>
      </c>
      <c r="B101" s="173" t="s">
        <v>619</v>
      </c>
      <c r="C101" s="173" t="s">
        <v>228</v>
      </c>
      <c r="D101" s="176">
        <v>4012</v>
      </c>
      <c r="E101" s="175" t="s">
        <v>613</v>
      </c>
      <c r="F101" s="173" t="s">
        <v>44</v>
      </c>
      <c r="G101" s="173" t="s">
        <v>44</v>
      </c>
      <c r="H101" s="173" t="s">
        <v>45</v>
      </c>
      <c r="I101" s="173" t="s">
        <v>206</v>
      </c>
      <c r="J101" s="173" t="s">
        <v>61</v>
      </c>
      <c r="K101" s="173" t="s">
        <v>14</v>
      </c>
      <c r="L101" s="173" t="s">
        <v>38</v>
      </c>
      <c r="M101" s="174">
        <v>251.4</v>
      </c>
    </row>
    <row r="102" spans="1:13" ht="13.5" x14ac:dyDescent="0.25">
      <c r="A102" s="221" t="s">
        <v>474</v>
      </c>
      <c r="B102" s="221" t="s">
        <v>475</v>
      </c>
      <c r="C102" s="221" t="s">
        <v>228</v>
      </c>
      <c r="D102" s="224">
        <v>4011</v>
      </c>
      <c r="E102" s="223" t="s">
        <v>471</v>
      </c>
      <c r="F102" s="221" t="s">
        <v>44</v>
      </c>
      <c r="G102" s="221" t="s">
        <v>44</v>
      </c>
      <c r="H102" s="221" t="s">
        <v>45</v>
      </c>
      <c r="I102" s="221" t="s">
        <v>46</v>
      </c>
      <c r="J102" s="221" t="s">
        <v>47</v>
      </c>
      <c r="K102" s="221" t="s">
        <v>14</v>
      </c>
      <c r="L102" s="221" t="s">
        <v>40</v>
      </c>
      <c r="M102" s="222">
        <v>420</v>
      </c>
    </row>
    <row r="103" spans="1:13" ht="13.5" x14ac:dyDescent="0.25">
      <c r="A103" s="221" t="s">
        <v>488</v>
      </c>
      <c r="B103" s="221" t="s">
        <v>489</v>
      </c>
      <c r="C103" s="221" t="s">
        <v>228</v>
      </c>
      <c r="D103" s="224">
        <v>4011</v>
      </c>
      <c r="E103" s="223" t="s">
        <v>471</v>
      </c>
      <c r="F103" s="221" t="s">
        <v>44</v>
      </c>
      <c r="G103" s="221" t="s">
        <v>44</v>
      </c>
      <c r="H103" s="221" t="s">
        <v>45</v>
      </c>
      <c r="I103" s="221" t="s">
        <v>46</v>
      </c>
      <c r="J103" s="221" t="s">
        <v>47</v>
      </c>
      <c r="K103" s="221" t="s">
        <v>14</v>
      </c>
      <c r="L103" s="221" t="s">
        <v>38</v>
      </c>
      <c r="M103" s="222">
        <v>252</v>
      </c>
    </row>
    <row r="104" spans="1:13" ht="13.5" x14ac:dyDescent="0.25">
      <c r="A104" s="221" t="s">
        <v>476</v>
      </c>
      <c r="B104" s="221" t="s">
        <v>477</v>
      </c>
      <c r="C104" s="221" t="s">
        <v>228</v>
      </c>
      <c r="D104" s="224">
        <v>4011</v>
      </c>
      <c r="E104" s="223" t="s">
        <v>471</v>
      </c>
      <c r="F104" s="221" t="s">
        <v>44</v>
      </c>
      <c r="G104" s="221" t="s">
        <v>44</v>
      </c>
      <c r="H104" s="221" t="s">
        <v>45</v>
      </c>
      <c r="I104" s="221" t="s">
        <v>46</v>
      </c>
      <c r="J104" s="221" t="s">
        <v>47</v>
      </c>
      <c r="K104" s="221" t="s">
        <v>186</v>
      </c>
      <c r="L104" s="221" t="s">
        <v>40</v>
      </c>
      <c r="M104" s="222">
        <v>525</v>
      </c>
    </row>
    <row r="105" spans="1:13" ht="13.5" x14ac:dyDescent="0.25">
      <c r="A105" s="221" t="s">
        <v>469</v>
      </c>
      <c r="B105" s="221" t="s">
        <v>470</v>
      </c>
      <c r="C105" s="221" t="s">
        <v>228</v>
      </c>
      <c r="D105" s="224">
        <v>4011</v>
      </c>
      <c r="E105" s="223" t="s">
        <v>471</v>
      </c>
      <c r="F105" s="221" t="s">
        <v>44</v>
      </c>
      <c r="G105" s="221" t="s">
        <v>44</v>
      </c>
      <c r="H105" s="221" t="s">
        <v>45</v>
      </c>
      <c r="I105" s="221" t="s">
        <v>46</v>
      </c>
      <c r="J105" s="221" t="s">
        <v>47</v>
      </c>
      <c r="K105" s="221" t="s">
        <v>186</v>
      </c>
      <c r="L105" s="221" t="s">
        <v>38</v>
      </c>
      <c r="M105" s="222">
        <v>315</v>
      </c>
    </row>
    <row r="106" spans="1:13" ht="13.5" x14ac:dyDescent="0.25">
      <c r="A106" s="177" t="s">
        <v>513</v>
      </c>
      <c r="B106" s="177" t="s">
        <v>475</v>
      </c>
      <c r="C106" s="177" t="s">
        <v>228</v>
      </c>
      <c r="D106" s="180">
        <v>4011</v>
      </c>
      <c r="E106" s="179" t="s">
        <v>471</v>
      </c>
      <c r="F106" s="177" t="s">
        <v>44</v>
      </c>
      <c r="G106" s="177" t="s">
        <v>44</v>
      </c>
      <c r="H106" s="177" t="s">
        <v>45</v>
      </c>
      <c r="I106" s="177" t="s">
        <v>202</v>
      </c>
      <c r="J106" s="177" t="s">
        <v>203</v>
      </c>
      <c r="K106" s="177" t="s">
        <v>14</v>
      </c>
      <c r="L106" s="177" t="s">
        <v>40</v>
      </c>
      <c r="M106" s="178">
        <v>406.1</v>
      </c>
    </row>
    <row r="107" spans="1:13" ht="13.5" x14ac:dyDescent="0.25">
      <c r="A107" s="177" t="s">
        <v>520</v>
      </c>
      <c r="B107" s="177" t="s">
        <v>489</v>
      </c>
      <c r="C107" s="177" t="s">
        <v>228</v>
      </c>
      <c r="D107" s="180">
        <v>4011</v>
      </c>
      <c r="E107" s="179" t="s">
        <v>471</v>
      </c>
      <c r="F107" s="177" t="s">
        <v>44</v>
      </c>
      <c r="G107" s="177" t="s">
        <v>44</v>
      </c>
      <c r="H107" s="177" t="s">
        <v>45</v>
      </c>
      <c r="I107" s="177" t="s">
        <v>202</v>
      </c>
      <c r="J107" s="177" t="s">
        <v>203</v>
      </c>
      <c r="K107" s="177" t="s">
        <v>14</v>
      </c>
      <c r="L107" s="177" t="s">
        <v>38</v>
      </c>
      <c r="M107" s="178">
        <v>243.7</v>
      </c>
    </row>
    <row r="108" spans="1:13" ht="13.5" x14ac:dyDescent="0.25">
      <c r="A108" s="177" t="s">
        <v>514</v>
      </c>
      <c r="B108" s="177" t="s">
        <v>477</v>
      </c>
      <c r="C108" s="177" t="s">
        <v>228</v>
      </c>
      <c r="D108" s="180">
        <v>4011</v>
      </c>
      <c r="E108" s="179" t="s">
        <v>471</v>
      </c>
      <c r="F108" s="177" t="s">
        <v>44</v>
      </c>
      <c r="G108" s="177" t="s">
        <v>44</v>
      </c>
      <c r="H108" s="177" t="s">
        <v>45</v>
      </c>
      <c r="I108" s="177" t="s">
        <v>202</v>
      </c>
      <c r="J108" s="177" t="s">
        <v>203</v>
      </c>
      <c r="K108" s="177" t="s">
        <v>186</v>
      </c>
      <c r="L108" s="177" t="s">
        <v>40</v>
      </c>
      <c r="M108" s="178">
        <v>507.7</v>
      </c>
    </row>
    <row r="109" spans="1:13" ht="13.5" x14ac:dyDescent="0.25">
      <c r="A109" s="177" t="s">
        <v>511</v>
      </c>
      <c r="B109" s="177" t="s">
        <v>470</v>
      </c>
      <c r="C109" s="177" t="s">
        <v>228</v>
      </c>
      <c r="D109" s="180">
        <v>4011</v>
      </c>
      <c r="E109" s="179" t="s">
        <v>471</v>
      </c>
      <c r="F109" s="177" t="s">
        <v>44</v>
      </c>
      <c r="G109" s="177" t="s">
        <v>44</v>
      </c>
      <c r="H109" s="177" t="s">
        <v>45</v>
      </c>
      <c r="I109" s="177" t="s">
        <v>202</v>
      </c>
      <c r="J109" s="177" t="s">
        <v>203</v>
      </c>
      <c r="K109" s="177" t="s">
        <v>186</v>
      </c>
      <c r="L109" s="177" t="s">
        <v>38</v>
      </c>
      <c r="M109" s="178">
        <v>304.60000000000002</v>
      </c>
    </row>
    <row r="110" spans="1:13" ht="13.5" x14ac:dyDescent="0.25">
      <c r="A110" s="177" t="s">
        <v>533</v>
      </c>
      <c r="B110" s="177" t="s">
        <v>475</v>
      </c>
      <c r="C110" s="177" t="s">
        <v>228</v>
      </c>
      <c r="D110" s="180">
        <v>4011</v>
      </c>
      <c r="E110" s="179" t="s">
        <v>471</v>
      </c>
      <c r="F110" s="177" t="s">
        <v>44</v>
      </c>
      <c r="G110" s="177" t="s">
        <v>44</v>
      </c>
      <c r="H110" s="177" t="s">
        <v>45</v>
      </c>
      <c r="I110" s="177" t="s">
        <v>48</v>
      </c>
      <c r="J110" s="177" t="s">
        <v>49</v>
      </c>
      <c r="K110" s="177" t="s">
        <v>14</v>
      </c>
      <c r="L110" s="177" t="s">
        <v>40</v>
      </c>
      <c r="M110" s="178">
        <v>380.3</v>
      </c>
    </row>
    <row r="111" spans="1:13" ht="13.5" x14ac:dyDescent="0.25">
      <c r="A111" s="177" t="s">
        <v>540</v>
      </c>
      <c r="B111" s="177" t="s">
        <v>489</v>
      </c>
      <c r="C111" s="177" t="s">
        <v>228</v>
      </c>
      <c r="D111" s="180">
        <v>4011</v>
      </c>
      <c r="E111" s="179" t="s">
        <v>471</v>
      </c>
      <c r="F111" s="177" t="s">
        <v>44</v>
      </c>
      <c r="G111" s="177" t="s">
        <v>44</v>
      </c>
      <c r="H111" s="177" t="s">
        <v>45</v>
      </c>
      <c r="I111" s="177" t="s">
        <v>48</v>
      </c>
      <c r="J111" s="177" t="s">
        <v>49</v>
      </c>
      <c r="K111" s="177" t="s">
        <v>14</v>
      </c>
      <c r="L111" s="177" t="s">
        <v>38</v>
      </c>
      <c r="M111" s="178">
        <v>228.2</v>
      </c>
    </row>
    <row r="112" spans="1:13" ht="13.5" x14ac:dyDescent="0.25">
      <c r="A112" s="177" t="s">
        <v>534</v>
      </c>
      <c r="B112" s="177" t="s">
        <v>477</v>
      </c>
      <c r="C112" s="177" t="s">
        <v>228</v>
      </c>
      <c r="D112" s="180">
        <v>4011</v>
      </c>
      <c r="E112" s="179" t="s">
        <v>471</v>
      </c>
      <c r="F112" s="177" t="s">
        <v>44</v>
      </c>
      <c r="G112" s="177" t="s">
        <v>44</v>
      </c>
      <c r="H112" s="177" t="s">
        <v>45</v>
      </c>
      <c r="I112" s="177" t="s">
        <v>48</v>
      </c>
      <c r="J112" s="177" t="s">
        <v>49</v>
      </c>
      <c r="K112" s="177" t="s">
        <v>186</v>
      </c>
      <c r="L112" s="177" t="s">
        <v>40</v>
      </c>
      <c r="M112" s="178">
        <v>475.4</v>
      </c>
    </row>
    <row r="113" spans="1:13" ht="13.5" x14ac:dyDescent="0.25">
      <c r="A113" s="177" t="s">
        <v>531</v>
      </c>
      <c r="B113" s="177" t="s">
        <v>470</v>
      </c>
      <c r="C113" s="177" t="s">
        <v>228</v>
      </c>
      <c r="D113" s="180">
        <v>4011</v>
      </c>
      <c r="E113" s="179" t="s">
        <v>471</v>
      </c>
      <c r="F113" s="177" t="s">
        <v>44</v>
      </c>
      <c r="G113" s="177" t="s">
        <v>44</v>
      </c>
      <c r="H113" s="177" t="s">
        <v>45</v>
      </c>
      <c r="I113" s="177" t="s">
        <v>48</v>
      </c>
      <c r="J113" s="177" t="s">
        <v>49</v>
      </c>
      <c r="K113" s="177" t="s">
        <v>186</v>
      </c>
      <c r="L113" s="177" t="s">
        <v>38</v>
      </c>
      <c r="M113" s="178">
        <v>285.2</v>
      </c>
    </row>
    <row r="114" spans="1:13" ht="13.5" x14ac:dyDescent="0.25">
      <c r="A114" s="177" t="s">
        <v>553</v>
      </c>
      <c r="B114" s="177" t="s">
        <v>475</v>
      </c>
      <c r="C114" s="177" t="s">
        <v>228</v>
      </c>
      <c r="D114" s="180">
        <v>4011</v>
      </c>
      <c r="E114" s="179" t="s">
        <v>471</v>
      </c>
      <c r="F114" s="177" t="s">
        <v>44</v>
      </c>
      <c r="G114" s="177" t="s">
        <v>44</v>
      </c>
      <c r="H114" s="177" t="s">
        <v>45</v>
      </c>
      <c r="I114" s="177" t="s">
        <v>50</v>
      </c>
      <c r="J114" s="177" t="s">
        <v>51</v>
      </c>
      <c r="K114" s="177" t="s">
        <v>14</v>
      </c>
      <c r="L114" s="177" t="s">
        <v>40</v>
      </c>
      <c r="M114" s="178">
        <v>356</v>
      </c>
    </row>
    <row r="115" spans="1:13" ht="13.5" x14ac:dyDescent="0.25">
      <c r="A115" s="177" t="s">
        <v>560</v>
      </c>
      <c r="B115" s="177" t="s">
        <v>489</v>
      </c>
      <c r="C115" s="177" t="s">
        <v>228</v>
      </c>
      <c r="D115" s="180">
        <v>4011</v>
      </c>
      <c r="E115" s="179" t="s">
        <v>471</v>
      </c>
      <c r="F115" s="177" t="s">
        <v>44</v>
      </c>
      <c r="G115" s="177" t="s">
        <v>44</v>
      </c>
      <c r="H115" s="177" t="s">
        <v>45</v>
      </c>
      <c r="I115" s="177" t="s">
        <v>50</v>
      </c>
      <c r="J115" s="177" t="s">
        <v>51</v>
      </c>
      <c r="K115" s="177" t="s">
        <v>14</v>
      </c>
      <c r="L115" s="177" t="s">
        <v>38</v>
      </c>
      <c r="M115" s="178">
        <v>213.6</v>
      </c>
    </row>
    <row r="116" spans="1:13" ht="13.5" x14ac:dyDescent="0.25">
      <c r="A116" s="177" t="s">
        <v>554</v>
      </c>
      <c r="B116" s="177" t="s">
        <v>477</v>
      </c>
      <c r="C116" s="177" t="s">
        <v>228</v>
      </c>
      <c r="D116" s="180">
        <v>4011</v>
      </c>
      <c r="E116" s="179" t="s">
        <v>471</v>
      </c>
      <c r="F116" s="177" t="s">
        <v>44</v>
      </c>
      <c r="G116" s="177" t="s">
        <v>44</v>
      </c>
      <c r="H116" s="177" t="s">
        <v>45</v>
      </c>
      <c r="I116" s="177" t="s">
        <v>50</v>
      </c>
      <c r="J116" s="177" t="s">
        <v>51</v>
      </c>
      <c r="K116" s="177" t="s">
        <v>186</v>
      </c>
      <c r="L116" s="177" t="s">
        <v>40</v>
      </c>
      <c r="M116" s="178">
        <v>445</v>
      </c>
    </row>
    <row r="117" spans="1:13" ht="13.5" x14ac:dyDescent="0.25">
      <c r="A117" s="177" t="s">
        <v>551</v>
      </c>
      <c r="B117" s="177" t="s">
        <v>470</v>
      </c>
      <c r="C117" s="177" t="s">
        <v>228</v>
      </c>
      <c r="D117" s="180">
        <v>4011</v>
      </c>
      <c r="E117" s="179" t="s">
        <v>471</v>
      </c>
      <c r="F117" s="177" t="s">
        <v>44</v>
      </c>
      <c r="G117" s="177" t="s">
        <v>44</v>
      </c>
      <c r="H117" s="177" t="s">
        <v>45</v>
      </c>
      <c r="I117" s="177" t="s">
        <v>50</v>
      </c>
      <c r="J117" s="177" t="s">
        <v>51</v>
      </c>
      <c r="K117" s="177" t="s">
        <v>186</v>
      </c>
      <c r="L117" s="177" t="s">
        <v>38</v>
      </c>
      <c r="M117" s="178">
        <v>267</v>
      </c>
    </row>
    <row r="118" spans="1:13" ht="13.5" x14ac:dyDescent="0.25">
      <c r="A118" s="232" t="s">
        <v>1339</v>
      </c>
      <c r="B118" s="232" t="s">
        <v>475</v>
      </c>
      <c r="C118" s="232" t="s">
        <v>228</v>
      </c>
      <c r="D118" s="230">
        <v>4011</v>
      </c>
      <c r="E118" s="229" t="s">
        <v>471</v>
      </c>
      <c r="F118" s="232" t="s">
        <v>44</v>
      </c>
      <c r="G118" s="232" t="s">
        <v>44</v>
      </c>
      <c r="H118" s="232" t="s">
        <v>45</v>
      </c>
      <c r="I118" s="232" t="s">
        <v>308</v>
      </c>
      <c r="J118" s="232" t="s">
        <v>359</v>
      </c>
      <c r="K118" s="232" t="s">
        <v>14</v>
      </c>
      <c r="L118" s="232" t="s">
        <v>40</v>
      </c>
      <c r="M118" s="231">
        <v>506</v>
      </c>
    </row>
    <row r="119" spans="1:13" ht="13.5" x14ac:dyDescent="0.25">
      <c r="A119" s="232" t="s">
        <v>1340</v>
      </c>
      <c r="B119" s="232" t="s">
        <v>489</v>
      </c>
      <c r="C119" s="232" t="s">
        <v>228</v>
      </c>
      <c r="D119" s="230">
        <v>4011</v>
      </c>
      <c r="E119" s="229" t="s">
        <v>471</v>
      </c>
      <c r="F119" s="232" t="s">
        <v>44</v>
      </c>
      <c r="G119" s="232" t="s">
        <v>44</v>
      </c>
      <c r="H119" s="232" t="s">
        <v>45</v>
      </c>
      <c r="I119" s="232" t="s">
        <v>308</v>
      </c>
      <c r="J119" s="232" t="s">
        <v>359</v>
      </c>
      <c r="K119" s="232" t="s">
        <v>14</v>
      </c>
      <c r="L119" s="232" t="s">
        <v>38</v>
      </c>
      <c r="M119" s="231">
        <v>303.60000000000002</v>
      </c>
    </row>
    <row r="120" spans="1:13" ht="13.5" x14ac:dyDescent="0.25">
      <c r="A120" s="232" t="s">
        <v>1347</v>
      </c>
      <c r="B120" s="232" t="s">
        <v>477</v>
      </c>
      <c r="C120" s="232" t="s">
        <v>228</v>
      </c>
      <c r="D120" s="230">
        <v>4011</v>
      </c>
      <c r="E120" s="229" t="s">
        <v>471</v>
      </c>
      <c r="F120" s="232" t="s">
        <v>44</v>
      </c>
      <c r="G120" s="232" t="s">
        <v>44</v>
      </c>
      <c r="H120" s="232" t="s">
        <v>45</v>
      </c>
      <c r="I120" s="232" t="s">
        <v>308</v>
      </c>
      <c r="J120" s="232" t="s">
        <v>359</v>
      </c>
      <c r="K120" s="232" t="s">
        <v>186</v>
      </c>
      <c r="L120" s="232" t="s">
        <v>40</v>
      </c>
      <c r="M120" s="231">
        <v>632.5</v>
      </c>
    </row>
    <row r="121" spans="1:13" ht="13.5" x14ac:dyDescent="0.25">
      <c r="A121" s="232" t="s">
        <v>1341</v>
      </c>
      <c r="B121" s="232" t="s">
        <v>470</v>
      </c>
      <c r="C121" s="232" t="s">
        <v>228</v>
      </c>
      <c r="D121" s="230">
        <v>4011</v>
      </c>
      <c r="E121" s="229" t="s">
        <v>471</v>
      </c>
      <c r="F121" s="232" t="s">
        <v>44</v>
      </c>
      <c r="G121" s="232" t="s">
        <v>44</v>
      </c>
      <c r="H121" s="232" t="s">
        <v>45</v>
      </c>
      <c r="I121" s="232" t="s">
        <v>308</v>
      </c>
      <c r="J121" s="232" t="s">
        <v>359</v>
      </c>
      <c r="K121" s="232" t="s">
        <v>186</v>
      </c>
      <c r="L121" s="232" t="s">
        <v>38</v>
      </c>
      <c r="M121" s="231">
        <v>379.5</v>
      </c>
    </row>
    <row r="122" spans="1:13" ht="13.5" x14ac:dyDescent="0.25">
      <c r="A122" s="181" t="s">
        <v>1454</v>
      </c>
      <c r="B122" s="181" t="s">
        <v>1455</v>
      </c>
      <c r="C122" s="181" t="s">
        <v>31</v>
      </c>
      <c r="D122" s="184">
        <v>4584</v>
      </c>
      <c r="E122" s="183" t="s">
        <v>1441</v>
      </c>
      <c r="F122" s="181" t="s">
        <v>338</v>
      </c>
      <c r="G122" s="181" t="s">
        <v>338</v>
      </c>
      <c r="H122" s="181" t="s">
        <v>45</v>
      </c>
      <c r="I122" s="181" t="s">
        <v>300</v>
      </c>
      <c r="J122" s="181" t="s">
        <v>346</v>
      </c>
      <c r="K122" s="181" t="s">
        <v>14</v>
      </c>
      <c r="L122" s="181" t="s">
        <v>40</v>
      </c>
      <c r="M122" s="182">
        <v>8725.4</v>
      </c>
    </row>
    <row r="123" spans="1:13" ht="13.5" x14ac:dyDescent="0.25">
      <c r="A123" s="181" t="s">
        <v>1442</v>
      </c>
      <c r="B123" s="181" t="s">
        <v>1443</v>
      </c>
      <c r="C123" s="181" t="s">
        <v>31</v>
      </c>
      <c r="D123" s="184">
        <v>4584</v>
      </c>
      <c r="E123" s="183" t="s">
        <v>1441</v>
      </c>
      <c r="F123" s="181" t="s">
        <v>338</v>
      </c>
      <c r="G123" s="181" t="s">
        <v>338</v>
      </c>
      <c r="H123" s="181" t="s">
        <v>45</v>
      </c>
      <c r="I123" s="181" t="s">
        <v>300</v>
      </c>
      <c r="J123" s="181" t="s">
        <v>346</v>
      </c>
      <c r="K123" s="181" t="s">
        <v>14</v>
      </c>
      <c r="L123" s="181" t="s">
        <v>38</v>
      </c>
      <c r="M123" s="182">
        <v>5235.3</v>
      </c>
    </row>
    <row r="124" spans="1:13" ht="13.5" x14ac:dyDescent="0.25">
      <c r="A124" s="181" t="s">
        <v>1444</v>
      </c>
      <c r="B124" s="181" t="s">
        <v>1445</v>
      </c>
      <c r="C124" s="181" t="s">
        <v>31</v>
      </c>
      <c r="D124" s="184">
        <v>4584</v>
      </c>
      <c r="E124" s="183" t="s">
        <v>1441</v>
      </c>
      <c r="F124" s="181" t="s">
        <v>338</v>
      </c>
      <c r="G124" s="181" t="s">
        <v>338</v>
      </c>
      <c r="H124" s="181" t="s">
        <v>45</v>
      </c>
      <c r="I124" s="181" t="s">
        <v>300</v>
      </c>
      <c r="J124" s="181" t="s">
        <v>346</v>
      </c>
      <c r="K124" s="181" t="s">
        <v>186</v>
      </c>
      <c r="L124" s="181" t="s">
        <v>40</v>
      </c>
      <c r="M124" s="182">
        <v>10906.8</v>
      </c>
    </row>
    <row r="125" spans="1:13" ht="13.5" x14ac:dyDescent="0.25">
      <c r="A125" s="181" t="s">
        <v>1446</v>
      </c>
      <c r="B125" s="181" t="s">
        <v>1447</v>
      </c>
      <c r="C125" s="181" t="s">
        <v>31</v>
      </c>
      <c r="D125" s="184">
        <v>4584</v>
      </c>
      <c r="E125" s="183" t="s">
        <v>1441</v>
      </c>
      <c r="F125" s="181" t="s">
        <v>338</v>
      </c>
      <c r="G125" s="181" t="s">
        <v>338</v>
      </c>
      <c r="H125" s="181" t="s">
        <v>45</v>
      </c>
      <c r="I125" s="181" t="s">
        <v>300</v>
      </c>
      <c r="J125" s="181" t="s">
        <v>346</v>
      </c>
      <c r="K125" s="181" t="s">
        <v>186</v>
      </c>
      <c r="L125" s="181" t="s">
        <v>38</v>
      </c>
      <c r="M125" s="182">
        <v>6544.1</v>
      </c>
    </row>
    <row r="126" spans="1:13" ht="13.5" x14ac:dyDescent="0.25">
      <c r="A126" s="181" t="s">
        <v>1467</v>
      </c>
      <c r="B126" s="181" t="s">
        <v>1455</v>
      </c>
      <c r="C126" s="181" t="s">
        <v>31</v>
      </c>
      <c r="D126" s="184">
        <v>4584</v>
      </c>
      <c r="E126" s="183" t="s">
        <v>1441</v>
      </c>
      <c r="F126" s="181" t="s">
        <v>338</v>
      </c>
      <c r="G126" s="181" t="s">
        <v>338</v>
      </c>
      <c r="H126" s="181" t="s">
        <v>45</v>
      </c>
      <c r="I126" s="181" t="s">
        <v>302</v>
      </c>
      <c r="J126" s="181" t="s">
        <v>347</v>
      </c>
      <c r="K126" s="181" t="s">
        <v>14</v>
      </c>
      <c r="L126" s="181" t="s">
        <v>40</v>
      </c>
      <c r="M126" s="182">
        <v>8392.1</v>
      </c>
    </row>
    <row r="127" spans="1:13" ht="13.5" x14ac:dyDescent="0.25">
      <c r="A127" s="181" t="s">
        <v>1461</v>
      </c>
      <c r="B127" s="181" t="s">
        <v>1443</v>
      </c>
      <c r="C127" s="181" t="s">
        <v>31</v>
      </c>
      <c r="D127" s="184">
        <v>4584</v>
      </c>
      <c r="E127" s="183" t="s">
        <v>1441</v>
      </c>
      <c r="F127" s="181" t="s">
        <v>338</v>
      </c>
      <c r="G127" s="181" t="s">
        <v>338</v>
      </c>
      <c r="H127" s="181" t="s">
        <v>45</v>
      </c>
      <c r="I127" s="181" t="s">
        <v>302</v>
      </c>
      <c r="J127" s="181" t="s">
        <v>347</v>
      </c>
      <c r="K127" s="181" t="s">
        <v>14</v>
      </c>
      <c r="L127" s="181" t="s">
        <v>38</v>
      </c>
      <c r="M127" s="182">
        <v>5035.3</v>
      </c>
    </row>
    <row r="128" spans="1:13" ht="13.5" x14ac:dyDescent="0.25">
      <c r="A128" s="181" t="s">
        <v>1462</v>
      </c>
      <c r="B128" s="181" t="s">
        <v>1445</v>
      </c>
      <c r="C128" s="181" t="s">
        <v>31</v>
      </c>
      <c r="D128" s="184">
        <v>4584</v>
      </c>
      <c r="E128" s="183" t="s">
        <v>1441</v>
      </c>
      <c r="F128" s="181" t="s">
        <v>338</v>
      </c>
      <c r="G128" s="181" t="s">
        <v>338</v>
      </c>
      <c r="H128" s="181" t="s">
        <v>45</v>
      </c>
      <c r="I128" s="181" t="s">
        <v>302</v>
      </c>
      <c r="J128" s="181" t="s">
        <v>347</v>
      </c>
      <c r="K128" s="181" t="s">
        <v>186</v>
      </c>
      <c r="L128" s="181" t="s">
        <v>40</v>
      </c>
      <c r="M128" s="182">
        <v>10490.2</v>
      </c>
    </row>
    <row r="129" spans="1:13" ht="13.5" x14ac:dyDescent="0.25">
      <c r="A129" s="181" t="s">
        <v>1463</v>
      </c>
      <c r="B129" s="181" t="s">
        <v>1447</v>
      </c>
      <c r="C129" s="181" t="s">
        <v>31</v>
      </c>
      <c r="D129" s="184">
        <v>4584</v>
      </c>
      <c r="E129" s="183" t="s">
        <v>1441</v>
      </c>
      <c r="F129" s="181" t="s">
        <v>338</v>
      </c>
      <c r="G129" s="181" t="s">
        <v>338</v>
      </c>
      <c r="H129" s="181" t="s">
        <v>45</v>
      </c>
      <c r="I129" s="181" t="s">
        <v>302</v>
      </c>
      <c r="J129" s="181" t="s">
        <v>347</v>
      </c>
      <c r="K129" s="181" t="s">
        <v>186</v>
      </c>
      <c r="L129" s="181" t="s">
        <v>38</v>
      </c>
      <c r="M129" s="182">
        <v>6294.1</v>
      </c>
    </row>
    <row r="130" spans="1:13" ht="13.5" x14ac:dyDescent="0.25">
      <c r="A130" s="181" t="s">
        <v>1477</v>
      </c>
      <c r="B130" s="181" t="s">
        <v>1455</v>
      </c>
      <c r="C130" s="181" t="s">
        <v>31</v>
      </c>
      <c r="D130" s="184">
        <v>4584</v>
      </c>
      <c r="E130" s="183" t="s">
        <v>1441</v>
      </c>
      <c r="F130" s="181" t="s">
        <v>338</v>
      </c>
      <c r="G130" s="181" t="s">
        <v>338</v>
      </c>
      <c r="H130" s="181" t="s">
        <v>45</v>
      </c>
      <c r="I130" s="181" t="s">
        <v>304</v>
      </c>
      <c r="J130" s="181" t="s">
        <v>348</v>
      </c>
      <c r="K130" s="181" t="s">
        <v>14</v>
      </c>
      <c r="L130" s="181" t="s">
        <v>40</v>
      </c>
      <c r="M130" s="182">
        <v>8057.9</v>
      </c>
    </row>
    <row r="131" spans="1:13" ht="13.5" x14ac:dyDescent="0.25">
      <c r="A131" s="181" t="s">
        <v>1471</v>
      </c>
      <c r="B131" s="181" t="s">
        <v>1443</v>
      </c>
      <c r="C131" s="181" t="s">
        <v>31</v>
      </c>
      <c r="D131" s="184">
        <v>4584</v>
      </c>
      <c r="E131" s="183" t="s">
        <v>1441</v>
      </c>
      <c r="F131" s="181" t="s">
        <v>338</v>
      </c>
      <c r="G131" s="181" t="s">
        <v>338</v>
      </c>
      <c r="H131" s="181" t="s">
        <v>45</v>
      </c>
      <c r="I131" s="181" t="s">
        <v>304</v>
      </c>
      <c r="J131" s="181" t="s">
        <v>348</v>
      </c>
      <c r="K131" s="181" t="s">
        <v>14</v>
      </c>
      <c r="L131" s="181" t="s">
        <v>38</v>
      </c>
      <c r="M131" s="182">
        <v>4834.8</v>
      </c>
    </row>
    <row r="132" spans="1:13" ht="13.5" x14ac:dyDescent="0.25">
      <c r="A132" s="181" t="s">
        <v>1472</v>
      </c>
      <c r="B132" s="181" t="s">
        <v>1445</v>
      </c>
      <c r="C132" s="181" t="s">
        <v>31</v>
      </c>
      <c r="D132" s="184">
        <v>4584</v>
      </c>
      <c r="E132" s="183" t="s">
        <v>1441</v>
      </c>
      <c r="F132" s="181" t="s">
        <v>338</v>
      </c>
      <c r="G132" s="181" t="s">
        <v>338</v>
      </c>
      <c r="H132" s="181" t="s">
        <v>45</v>
      </c>
      <c r="I132" s="181" t="s">
        <v>304</v>
      </c>
      <c r="J132" s="181" t="s">
        <v>348</v>
      </c>
      <c r="K132" s="181" t="s">
        <v>186</v>
      </c>
      <c r="L132" s="181" t="s">
        <v>40</v>
      </c>
      <c r="M132" s="182">
        <v>10072.4</v>
      </c>
    </row>
    <row r="133" spans="1:13" ht="13.5" x14ac:dyDescent="0.25">
      <c r="A133" s="181" t="s">
        <v>1473</v>
      </c>
      <c r="B133" s="181" t="s">
        <v>1447</v>
      </c>
      <c r="C133" s="181" t="s">
        <v>31</v>
      </c>
      <c r="D133" s="184">
        <v>4584</v>
      </c>
      <c r="E133" s="183" t="s">
        <v>1441</v>
      </c>
      <c r="F133" s="181" t="s">
        <v>338</v>
      </c>
      <c r="G133" s="181" t="s">
        <v>338</v>
      </c>
      <c r="H133" s="181" t="s">
        <v>45</v>
      </c>
      <c r="I133" s="181" t="s">
        <v>304</v>
      </c>
      <c r="J133" s="181" t="s">
        <v>348</v>
      </c>
      <c r="K133" s="181" t="s">
        <v>186</v>
      </c>
      <c r="L133" s="181" t="s">
        <v>38</v>
      </c>
      <c r="M133" s="182">
        <v>6043.5</v>
      </c>
    </row>
    <row r="134" spans="1:13" ht="13.5" x14ac:dyDescent="0.25">
      <c r="A134" s="181" t="s">
        <v>1487</v>
      </c>
      <c r="B134" s="181" t="s">
        <v>1455</v>
      </c>
      <c r="C134" s="181" t="s">
        <v>31</v>
      </c>
      <c r="D134" s="184">
        <v>4584</v>
      </c>
      <c r="E134" s="183" t="s">
        <v>1441</v>
      </c>
      <c r="F134" s="181" t="s">
        <v>338</v>
      </c>
      <c r="G134" s="181" t="s">
        <v>338</v>
      </c>
      <c r="H134" s="181" t="s">
        <v>45</v>
      </c>
      <c r="I134" s="181" t="s">
        <v>306</v>
      </c>
      <c r="J134" s="181" t="s">
        <v>349</v>
      </c>
      <c r="K134" s="181" t="s">
        <v>14</v>
      </c>
      <c r="L134" s="181" t="s">
        <v>40</v>
      </c>
      <c r="M134" s="182">
        <v>7724.6</v>
      </c>
    </row>
    <row r="135" spans="1:13" ht="13.5" x14ac:dyDescent="0.25">
      <c r="A135" s="181" t="s">
        <v>1481</v>
      </c>
      <c r="B135" s="181" t="s">
        <v>1443</v>
      </c>
      <c r="C135" s="181" t="s">
        <v>31</v>
      </c>
      <c r="D135" s="184">
        <v>4584</v>
      </c>
      <c r="E135" s="183" t="s">
        <v>1441</v>
      </c>
      <c r="F135" s="181" t="s">
        <v>338</v>
      </c>
      <c r="G135" s="181" t="s">
        <v>338</v>
      </c>
      <c r="H135" s="181" t="s">
        <v>45</v>
      </c>
      <c r="I135" s="181" t="s">
        <v>306</v>
      </c>
      <c r="J135" s="181" t="s">
        <v>349</v>
      </c>
      <c r="K135" s="181" t="s">
        <v>14</v>
      </c>
      <c r="L135" s="181" t="s">
        <v>38</v>
      </c>
      <c r="M135" s="182">
        <v>4634.8</v>
      </c>
    </row>
    <row r="136" spans="1:13" ht="13.5" x14ac:dyDescent="0.25">
      <c r="A136" s="181" t="s">
        <v>1482</v>
      </c>
      <c r="B136" s="181" t="s">
        <v>1445</v>
      </c>
      <c r="C136" s="181" t="s">
        <v>31</v>
      </c>
      <c r="D136" s="184">
        <v>4584</v>
      </c>
      <c r="E136" s="183" t="s">
        <v>1441</v>
      </c>
      <c r="F136" s="181" t="s">
        <v>338</v>
      </c>
      <c r="G136" s="181" t="s">
        <v>338</v>
      </c>
      <c r="H136" s="181" t="s">
        <v>45</v>
      </c>
      <c r="I136" s="181" t="s">
        <v>306</v>
      </c>
      <c r="J136" s="181" t="s">
        <v>349</v>
      </c>
      <c r="K136" s="181" t="s">
        <v>186</v>
      </c>
      <c r="L136" s="181" t="s">
        <v>40</v>
      </c>
      <c r="M136" s="182">
        <v>9655.7999999999993</v>
      </c>
    </row>
    <row r="137" spans="1:13" ht="13.5" x14ac:dyDescent="0.25">
      <c r="A137" s="181" t="s">
        <v>1483</v>
      </c>
      <c r="B137" s="181" t="s">
        <v>1447</v>
      </c>
      <c r="C137" s="181" t="s">
        <v>31</v>
      </c>
      <c r="D137" s="184">
        <v>4584</v>
      </c>
      <c r="E137" s="183" t="s">
        <v>1441</v>
      </c>
      <c r="F137" s="181" t="s">
        <v>338</v>
      </c>
      <c r="G137" s="181" t="s">
        <v>338</v>
      </c>
      <c r="H137" s="181" t="s">
        <v>45</v>
      </c>
      <c r="I137" s="181" t="s">
        <v>306</v>
      </c>
      <c r="J137" s="181" t="s">
        <v>349</v>
      </c>
      <c r="K137" s="181" t="s">
        <v>186</v>
      </c>
      <c r="L137" s="181" t="s">
        <v>38</v>
      </c>
      <c r="M137" s="182">
        <v>5793.5</v>
      </c>
    </row>
    <row r="138" spans="1:13" ht="13.5" x14ac:dyDescent="0.25">
      <c r="A138" s="181" t="s">
        <v>1497</v>
      </c>
      <c r="B138" s="181" t="s">
        <v>1455</v>
      </c>
      <c r="C138" s="181" t="s">
        <v>31</v>
      </c>
      <c r="D138" s="184">
        <v>4584</v>
      </c>
      <c r="E138" s="183" t="s">
        <v>1441</v>
      </c>
      <c r="F138" s="181" t="s">
        <v>338</v>
      </c>
      <c r="G138" s="181" t="s">
        <v>338</v>
      </c>
      <c r="H138" s="181" t="s">
        <v>45</v>
      </c>
      <c r="I138" s="181" t="s">
        <v>308</v>
      </c>
      <c r="J138" s="181" t="s">
        <v>350</v>
      </c>
      <c r="K138" s="181" t="s">
        <v>14</v>
      </c>
      <c r="L138" s="181" t="s">
        <v>40</v>
      </c>
      <c r="M138" s="182">
        <v>7391.3</v>
      </c>
    </row>
    <row r="139" spans="1:13" ht="13.5" x14ac:dyDescent="0.25">
      <c r="A139" s="181" t="s">
        <v>1491</v>
      </c>
      <c r="B139" s="181" t="s">
        <v>1443</v>
      </c>
      <c r="C139" s="181" t="s">
        <v>31</v>
      </c>
      <c r="D139" s="184">
        <v>4584</v>
      </c>
      <c r="E139" s="183" t="s">
        <v>1441</v>
      </c>
      <c r="F139" s="181" t="s">
        <v>338</v>
      </c>
      <c r="G139" s="181" t="s">
        <v>338</v>
      </c>
      <c r="H139" s="181" t="s">
        <v>45</v>
      </c>
      <c r="I139" s="181" t="s">
        <v>308</v>
      </c>
      <c r="J139" s="181" t="s">
        <v>350</v>
      </c>
      <c r="K139" s="181" t="s">
        <v>14</v>
      </c>
      <c r="L139" s="181" t="s">
        <v>38</v>
      </c>
      <c r="M139" s="182">
        <v>4434.8</v>
      </c>
    </row>
    <row r="140" spans="1:13" ht="13.5" x14ac:dyDescent="0.25">
      <c r="A140" s="181" t="s">
        <v>1492</v>
      </c>
      <c r="B140" s="181" t="s">
        <v>1445</v>
      </c>
      <c r="C140" s="181" t="s">
        <v>31</v>
      </c>
      <c r="D140" s="184">
        <v>4584</v>
      </c>
      <c r="E140" s="183" t="s">
        <v>1441</v>
      </c>
      <c r="F140" s="181" t="s">
        <v>338</v>
      </c>
      <c r="G140" s="181" t="s">
        <v>338</v>
      </c>
      <c r="H140" s="181" t="s">
        <v>45</v>
      </c>
      <c r="I140" s="181" t="s">
        <v>308</v>
      </c>
      <c r="J140" s="181" t="s">
        <v>350</v>
      </c>
      <c r="K140" s="181" t="s">
        <v>186</v>
      </c>
      <c r="L140" s="181" t="s">
        <v>40</v>
      </c>
      <c r="M140" s="182">
        <v>9239.2000000000007</v>
      </c>
    </row>
    <row r="141" spans="1:13" ht="13.5" x14ac:dyDescent="0.25">
      <c r="A141" s="181" t="s">
        <v>1493</v>
      </c>
      <c r="B141" s="181" t="s">
        <v>1447</v>
      </c>
      <c r="C141" s="181" t="s">
        <v>31</v>
      </c>
      <c r="D141" s="184">
        <v>4584</v>
      </c>
      <c r="E141" s="183" t="s">
        <v>1441</v>
      </c>
      <c r="F141" s="181" t="s">
        <v>338</v>
      </c>
      <c r="G141" s="181" t="s">
        <v>338</v>
      </c>
      <c r="H141" s="181" t="s">
        <v>45</v>
      </c>
      <c r="I141" s="181" t="s">
        <v>308</v>
      </c>
      <c r="J141" s="181" t="s">
        <v>350</v>
      </c>
      <c r="K141" s="181" t="s">
        <v>186</v>
      </c>
      <c r="L141" s="181" t="s">
        <v>38</v>
      </c>
      <c r="M141" s="182">
        <v>5543.5</v>
      </c>
    </row>
    <row r="142" spans="1:13" ht="13.5" x14ac:dyDescent="0.25">
      <c r="A142" s="181" t="s">
        <v>1507</v>
      </c>
      <c r="B142" s="181" t="s">
        <v>1455</v>
      </c>
      <c r="C142" s="181" t="s">
        <v>31</v>
      </c>
      <c r="D142" s="184">
        <v>4584</v>
      </c>
      <c r="E142" s="183" t="s">
        <v>1441</v>
      </c>
      <c r="F142" s="181" t="s">
        <v>338</v>
      </c>
      <c r="G142" s="181" t="s">
        <v>338</v>
      </c>
      <c r="H142" s="181" t="s">
        <v>45</v>
      </c>
      <c r="I142" s="181" t="s">
        <v>46</v>
      </c>
      <c r="J142" s="181" t="s">
        <v>351</v>
      </c>
      <c r="K142" s="181" t="s">
        <v>14</v>
      </c>
      <c r="L142" s="181" t="s">
        <v>40</v>
      </c>
      <c r="M142" s="182">
        <v>7057.1</v>
      </c>
    </row>
    <row r="143" spans="1:13" ht="13.5" x14ac:dyDescent="0.25">
      <c r="A143" s="181" t="s">
        <v>1501</v>
      </c>
      <c r="B143" s="181" t="s">
        <v>1443</v>
      </c>
      <c r="C143" s="181" t="s">
        <v>31</v>
      </c>
      <c r="D143" s="184">
        <v>4584</v>
      </c>
      <c r="E143" s="183" t="s">
        <v>1441</v>
      </c>
      <c r="F143" s="181" t="s">
        <v>338</v>
      </c>
      <c r="G143" s="181" t="s">
        <v>338</v>
      </c>
      <c r="H143" s="181" t="s">
        <v>45</v>
      </c>
      <c r="I143" s="181" t="s">
        <v>46</v>
      </c>
      <c r="J143" s="181" t="s">
        <v>351</v>
      </c>
      <c r="K143" s="181" t="s">
        <v>14</v>
      </c>
      <c r="L143" s="181" t="s">
        <v>38</v>
      </c>
      <c r="M143" s="182">
        <v>4234.3</v>
      </c>
    </row>
    <row r="144" spans="1:13" ht="13.5" x14ac:dyDescent="0.25">
      <c r="A144" s="181" t="s">
        <v>1502</v>
      </c>
      <c r="B144" s="181" t="s">
        <v>1445</v>
      </c>
      <c r="C144" s="181" t="s">
        <v>31</v>
      </c>
      <c r="D144" s="184">
        <v>4584</v>
      </c>
      <c r="E144" s="183" t="s">
        <v>1441</v>
      </c>
      <c r="F144" s="181" t="s">
        <v>338</v>
      </c>
      <c r="G144" s="181" t="s">
        <v>338</v>
      </c>
      <c r="H144" s="181" t="s">
        <v>45</v>
      </c>
      <c r="I144" s="181" t="s">
        <v>46</v>
      </c>
      <c r="J144" s="181" t="s">
        <v>351</v>
      </c>
      <c r="K144" s="181" t="s">
        <v>186</v>
      </c>
      <c r="L144" s="181" t="s">
        <v>40</v>
      </c>
      <c r="M144" s="182">
        <v>8821.4</v>
      </c>
    </row>
    <row r="145" spans="1:13" ht="13.5" x14ac:dyDescent="0.25">
      <c r="A145" s="181" t="s">
        <v>1503</v>
      </c>
      <c r="B145" s="181" t="s">
        <v>1447</v>
      </c>
      <c r="C145" s="181" t="s">
        <v>31</v>
      </c>
      <c r="D145" s="184">
        <v>4584</v>
      </c>
      <c r="E145" s="183" t="s">
        <v>1441</v>
      </c>
      <c r="F145" s="181" t="s">
        <v>338</v>
      </c>
      <c r="G145" s="181" t="s">
        <v>338</v>
      </c>
      <c r="H145" s="181" t="s">
        <v>45</v>
      </c>
      <c r="I145" s="181" t="s">
        <v>46</v>
      </c>
      <c r="J145" s="181" t="s">
        <v>351</v>
      </c>
      <c r="K145" s="181" t="s">
        <v>186</v>
      </c>
      <c r="L145" s="181" t="s">
        <v>38</v>
      </c>
      <c r="M145" s="182">
        <v>5292.9</v>
      </c>
    </row>
    <row r="146" spans="1:13" ht="13.5" x14ac:dyDescent="0.25">
      <c r="A146" s="181" t="s">
        <v>1517</v>
      </c>
      <c r="B146" s="181" t="s">
        <v>1455</v>
      </c>
      <c r="C146" s="181" t="s">
        <v>31</v>
      </c>
      <c r="D146" s="184">
        <v>4584</v>
      </c>
      <c r="E146" s="183" t="s">
        <v>1441</v>
      </c>
      <c r="F146" s="181" t="s">
        <v>338</v>
      </c>
      <c r="G146" s="181" t="s">
        <v>338</v>
      </c>
      <c r="H146" s="181" t="s">
        <v>45</v>
      </c>
      <c r="I146" s="181" t="s">
        <v>202</v>
      </c>
      <c r="J146" s="181" t="s">
        <v>352</v>
      </c>
      <c r="K146" s="181" t="s">
        <v>14</v>
      </c>
      <c r="L146" s="181" t="s">
        <v>40</v>
      </c>
      <c r="M146" s="182">
        <v>6723.8</v>
      </c>
    </row>
    <row r="147" spans="1:13" ht="13.5" x14ac:dyDescent="0.25">
      <c r="A147" s="181" t="s">
        <v>1511</v>
      </c>
      <c r="B147" s="181" t="s">
        <v>1443</v>
      </c>
      <c r="C147" s="181" t="s">
        <v>31</v>
      </c>
      <c r="D147" s="184">
        <v>4584</v>
      </c>
      <c r="E147" s="183" t="s">
        <v>1441</v>
      </c>
      <c r="F147" s="181" t="s">
        <v>338</v>
      </c>
      <c r="G147" s="181" t="s">
        <v>338</v>
      </c>
      <c r="H147" s="181" t="s">
        <v>45</v>
      </c>
      <c r="I147" s="181" t="s">
        <v>202</v>
      </c>
      <c r="J147" s="181" t="s">
        <v>352</v>
      </c>
      <c r="K147" s="181" t="s">
        <v>14</v>
      </c>
      <c r="L147" s="181" t="s">
        <v>38</v>
      </c>
      <c r="M147" s="182">
        <v>4034.3</v>
      </c>
    </row>
    <row r="148" spans="1:13" ht="13.5" x14ac:dyDescent="0.25">
      <c r="A148" s="181" t="s">
        <v>1512</v>
      </c>
      <c r="B148" s="181" t="s">
        <v>1445</v>
      </c>
      <c r="C148" s="181" t="s">
        <v>31</v>
      </c>
      <c r="D148" s="184">
        <v>4584</v>
      </c>
      <c r="E148" s="183" t="s">
        <v>1441</v>
      </c>
      <c r="F148" s="181" t="s">
        <v>338</v>
      </c>
      <c r="G148" s="181" t="s">
        <v>338</v>
      </c>
      <c r="H148" s="181" t="s">
        <v>45</v>
      </c>
      <c r="I148" s="181" t="s">
        <v>202</v>
      </c>
      <c r="J148" s="181" t="s">
        <v>352</v>
      </c>
      <c r="K148" s="181" t="s">
        <v>186</v>
      </c>
      <c r="L148" s="181" t="s">
        <v>40</v>
      </c>
      <c r="M148" s="182">
        <v>8404.7999999999993</v>
      </c>
    </row>
    <row r="149" spans="1:13" ht="13.5" x14ac:dyDescent="0.25">
      <c r="A149" s="181" t="s">
        <v>1513</v>
      </c>
      <c r="B149" s="181" t="s">
        <v>1447</v>
      </c>
      <c r="C149" s="181" t="s">
        <v>31</v>
      </c>
      <c r="D149" s="184">
        <v>4584</v>
      </c>
      <c r="E149" s="183" t="s">
        <v>1441</v>
      </c>
      <c r="F149" s="181" t="s">
        <v>338</v>
      </c>
      <c r="G149" s="181" t="s">
        <v>338</v>
      </c>
      <c r="H149" s="181" t="s">
        <v>45</v>
      </c>
      <c r="I149" s="181" t="s">
        <v>202</v>
      </c>
      <c r="J149" s="181" t="s">
        <v>352</v>
      </c>
      <c r="K149" s="181" t="s">
        <v>186</v>
      </c>
      <c r="L149" s="181" t="s">
        <v>38</v>
      </c>
      <c r="M149" s="182">
        <v>5042.8999999999996</v>
      </c>
    </row>
    <row r="150" spans="1:13" ht="13.5" x14ac:dyDescent="0.25">
      <c r="A150" s="181" t="s">
        <v>1527</v>
      </c>
      <c r="B150" s="181" t="s">
        <v>1455</v>
      </c>
      <c r="C150" s="181" t="s">
        <v>31</v>
      </c>
      <c r="D150" s="184">
        <v>4584</v>
      </c>
      <c r="E150" s="183" t="s">
        <v>1441</v>
      </c>
      <c r="F150" s="181" t="s">
        <v>338</v>
      </c>
      <c r="G150" s="181" t="s">
        <v>338</v>
      </c>
      <c r="H150" s="181" t="s">
        <v>45</v>
      </c>
      <c r="I150" s="181" t="s">
        <v>48</v>
      </c>
      <c r="J150" s="181" t="s">
        <v>353</v>
      </c>
      <c r="K150" s="181" t="s">
        <v>14</v>
      </c>
      <c r="L150" s="181" t="s">
        <v>40</v>
      </c>
      <c r="M150" s="182">
        <v>6390.5</v>
      </c>
    </row>
    <row r="151" spans="1:13" ht="13.5" x14ac:dyDescent="0.25">
      <c r="A151" s="181" t="s">
        <v>1521</v>
      </c>
      <c r="B151" s="181" t="s">
        <v>1443</v>
      </c>
      <c r="C151" s="181" t="s">
        <v>31</v>
      </c>
      <c r="D151" s="184">
        <v>4584</v>
      </c>
      <c r="E151" s="183" t="s">
        <v>1441</v>
      </c>
      <c r="F151" s="181" t="s">
        <v>338</v>
      </c>
      <c r="G151" s="181" t="s">
        <v>338</v>
      </c>
      <c r="H151" s="181" t="s">
        <v>45</v>
      </c>
      <c r="I151" s="181" t="s">
        <v>48</v>
      </c>
      <c r="J151" s="181" t="s">
        <v>353</v>
      </c>
      <c r="K151" s="181" t="s">
        <v>14</v>
      </c>
      <c r="L151" s="181" t="s">
        <v>38</v>
      </c>
      <c r="M151" s="182">
        <v>3834.3</v>
      </c>
    </row>
    <row r="152" spans="1:13" ht="13.5" x14ac:dyDescent="0.25">
      <c r="A152" s="181" t="s">
        <v>1522</v>
      </c>
      <c r="B152" s="181" t="s">
        <v>1445</v>
      </c>
      <c r="C152" s="181" t="s">
        <v>31</v>
      </c>
      <c r="D152" s="184">
        <v>4584</v>
      </c>
      <c r="E152" s="183" t="s">
        <v>1441</v>
      </c>
      <c r="F152" s="181" t="s">
        <v>338</v>
      </c>
      <c r="G152" s="181" t="s">
        <v>338</v>
      </c>
      <c r="H152" s="181" t="s">
        <v>45</v>
      </c>
      <c r="I152" s="181" t="s">
        <v>48</v>
      </c>
      <c r="J152" s="181" t="s">
        <v>353</v>
      </c>
      <c r="K152" s="181" t="s">
        <v>186</v>
      </c>
      <c r="L152" s="181" t="s">
        <v>40</v>
      </c>
      <c r="M152" s="182">
        <v>7988.1</v>
      </c>
    </row>
    <row r="153" spans="1:13" ht="13.5" x14ac:dyDescent="0.25">
      <c r="A153" s="181" t="s">
        <v>1523</v>
      </c>
      <c r="B153" s="181" t="s">
        <v>1447</v>
      </c>
      <c r="C153" s="181" t="s">
        <v>31</v>
      </c>
      <c r="D153" s="184">
        <v>4584</v>
      </c>
      <c r="E153" s="183" t="s">
        <v>1441</v>
      </c>
      <c r="F153" s="181" t="s">
        <v>338</v>
      </c>
      <c r="G153" s="181" t="s">
        <v>338</v>
      </c>
      <c r="H153" s="181" t="s">
        <v>45</v>
      </c>
      <c r="I153" s="181" t="s">
        <v>48</v>
      </c>
      <c r="J153" s="181" t="s">
        <v>353</v>
      </c>
      <c r="K153" s="181" t="s">
        <v>186</v>
      </c>
      <c r="L153" s="181" t="s">
        <v>38</v>
      </c>
      <c r="M153" s="182">
        <v>4792.8999999999996</v>
      </c>
    </row>
    <row r="154" spans="1:13" ht="13.5" x14ac:dyDescent="0.25">
      <c r="A154" s="181" t="s">
        <v>1537</v>
      </c>
      <c r="B154" s="181" t="s">
        <v>1455</v>
      </c>
      <c r="C154" s="181" t="s">
        <v>31</v>
      </c>
      <c r="D154" s="184">
        <v>4584</v>
      </c>
      <c r="E154" s="183" t="s">
        <v>1441</v>
      </c>
      <c r="F154" s="181" t="s">
        <v>338</v>
      </c>
      <c r="G154" s="181" t="s">
        <v>338</v>
      </c>
      <c r="H154" s="181" t="s">
        <v>45</v>
      </c>
      <c r="I154" s="181" t="s">
        <v>50</v>
      </c>
      <c r="J154" s="181" t="s">
        <v>354</v>
      </c>
      <c r="K154" s="181" t="s">
        <v>14</v>
      </c>
      <c r="L154" s="181" t="s">
        <v>40</v>
      </c>
      <c r="M154" s="182">
        <v>6056.3</v>
      </c>
    </row>
    <row r="155" spans="1:13" ht="13.5" x14ac:dyDescent="0.25">
      <c r="A155" s="181" t="s">
        <v>1531</v>
      </c>
      <c r="B155" s="181" t="s">
        <v>1443</v>
      </c>
      <c r="C155" s="181" t="s">
        <v>31</v>
      </c>
      <c r="D155" s="184">
        <v>4584</v>
      </c>
      <c r="E155" s="183" t="s">
        <v>1441</v>
      </c>
      <c r="F155" s="181" t="s">
        <v>338</v>
      </c>
      <c r="G155" s="181" t="s">
        <v>338</v>
      </c>
      <c r="H155" s="181" t="s">
        <v>45</v>
      </c>
      <c r="I155" s="181" t="s">
        <v>50</v>
      </c>
      <c r="J155" s="181" t="s">
        <v>354</v>
      </c>
      <c r="K155" s="181" t="s">
        <v>14</v>
      </c>
      <c r="L155" s="181" t="s">
        <v>38</v>
      </c>
      <c r="M155" s="182">
        <v>3633.8</v>
      </c>
    </row>
    <row r="156" spans="1:13" ht="13.5" x14ac:dyDescent="0.25">
      <c r="A156" s="181" t="s">
        <v>1532</v>
      </c>
      <c r="B156" s="181" t="s">
        <v>1445</v>
      </c>
      <c r="C156" s="181" t="s">
        <v>31</v>
      </c>
      <c r="D156" s="184">
        <v>4584</v>
      </c>
      <c r="E156" s="183" t="s">
        <v>1441</v>
      </c>
      <c r="F156" s="181" t="s">
        <v>338</v>
      </c>
      <c r="G156" s="181" t="s">
        <v>338</v>
      </c>
      <c r="H156" s="181" t="s">
        <v>45</v>
      </c>
      <c r="I156" s="181" t="s">
        <v>50</v>
      </c>
      <c r="J156" s="181" t="s">
        <v>354</v>
      </c>
      <c r="K156" s="181" t="s">
        <v>186</v>
      </c>
      <c r="L156" s="181" t="s">
        <v>40</v>
      </c>
      <c r="M156" s="182">
        <v>7570.4</v>
      </c>
    </row>
    <row r="157" spans="1:13" ht="13.5" x14ac:dyDescent="0.25">
      <c r="A157" s="181" t="s">
        <v>1533</v>
      </c>
      <c r="B157" s="181" t="s">
        <v>1447</v>
      </c>
      <c r="C157" s="181" t="s">
        <v>31</v>
      </c>
      <c r="D157" s="184">
        <v>4584</v>
      </c>
      <c r="E157" s="183" t="s">
        <v>1441</v>
      </c>
      <c r="F157" s="181" t="s">
        <v>338</v>
      </c>
      <c r="G157" s="181" t="s">
        <v>338</v>
      </c>
      <c r="H157" s="181" t="s">
        <v>45</v>
      </c>
      <c r="I157" s="181" t="s">
        <v>50</v>
      </c>
      <c r="J157" s="181" t="s">
        <v>354</v>
      </c>
      <c r="K157" s="181" t="s">
        <v>186</v>
      </c>
      <c r="L157" s="181" t="s">
        <v>38</v>
      </c>
      <c r="M157" s="182">
        <v>4542.2</v>
      </c>
    </row>
    <row r="158" spans="1:13" ht="13.5" x14ac:dyDescent="0.25">
      <c r="A158" s="181" t="s">
        <v>1547</v>
      </c>
      <c r="B158" s="181" t="s">
        <v>1455</v>
      </c>
      <c r="C158" s="181" t="s">
        <v>31</v>
      </c>
      <c r="D158" s="184">
        <v>4584</v>
      </c>
      <c r="E158" s="183" t="s">
        <v>1441</v>
      </c>
      <c r="F158" s="181" t="s">
        <v>338</v>
      </c>
      <c r="G158" s="181" t="s">
        <v>338</v>
      </c>
      <c r="H158" s="181" t="s">
        <v>45</v>
      </c>
      <c r="I158" s="181" t="s">
        <v>204</v>
      </c>
      <c r="J158" s="181" t="s">
        <v>355</v>
      </c>
      <c r="K158" s="181" t="s">
        <v>14</v>
      </c>
      <c r="L158" s="181" t="s">
        <v>40</v>
      </c>
      <c r="M158" s="182">
        <v>5723</v>
      </c>
    </row>
    <row r="159" spans="1:13" ht="13.5" x14ac:dyDescent="0.25">
      <c r="A159" s="181" t="s">
        <v>1541</v>
      </c>
      <c r="B159" s="181" t="s">
        <v>1443</v>
      </c>
      <c r="C159" s="181" t="s">
        <v>31</v>
      </c>
      <c r="D159" s="184">
        <v>4584</v>
      </c>
      <c r="E159" s="183" t="s">
        <v>1441</v>
      </c>
      <c r="F159" s="181" t="s">
        <v>338</v>
      </c>
      <c r="G159" s="181" t="s">
        <v>338</v>
      </c>
      <c r="H159" s="181" t="s">
        <v>45</v>
      </c>
      <c r="I159" s="181" t="s">
        <v>204</v>
      </c>
      <c r="J159" s="181" t="s">
        <v>355</v>
      </c>
      <c r="K159" s="181" t="s">
        <v>14</v>
      </c>
      <c r="L159" s="181" t="s">
        <v>38</v>
      </c>
      <c r="M159" s="182">
        <v>3433.8</v>
      </c>
    </row>
    <row r="160" spans="1:13" ht="13.5" x14ac:dyDescent="0.25">
      <c r="A160" s="181" t="s">
        <v>1542</v>
      </c>
      <c r="B160" s="181" t="s">
        <v>1445</v>
      </c>
      <c r="C160" s="181" t="s">
        <v>31</v>
      </c>
      <c r="D160" s="184">
        <v>4584</v>
      </c>
      <c r="E160" s="183" t="s">
        <v>1441</v>
      </c>
      <c r="F160" s="181" t="s">
        <v>338</v>
      </c>
      <c r="G160" s="181" t="s">
        <v>338</v>
      </c>
      <c r="H160" s="181" t="s">
        <v>45</v>
      </c>
      <c r="I160" s="181" t="s">
        <v>204</v>
      </c>
      <c r="J160" s="181" t="s">
        <v>355</v>
      </c>
      <c r="K160" s="181" t="s">
        <v>186</v>
      </c>
      <c r="L160" s="181" t="s">
        <v>40</v>
      </c>
      <c r="M160" s="182">
        <v>7153.8</v>
      </c>
    </row>
    <row r="161" spans="1:13" ht="13.5" x14ac:dyDescent="0.25">
      <c r="A161" s="181" t="s">
        <v>1543</v>
      </c>
      <c r="B161" s="181" t="s">
        <v>1447</v>
      </c>
      <c r="C161" s="181" t="s">
        <v>31</v>
      </c>
      <c r="D161" s="184">
        <v>4584</v>
      </c>
      <c r="E161" s="183" t="s">
        <v>1441</v>
      </c>
      <c r="F161" s="181" t="s">
        <v>338</v>
      </c>
      <c r="G161" s="181" t="s">
        <v>338</v>
      </c>
      <c r="H161" s="181" t="s">
        <v>45</v>
      </c>
      <c r="I161" s="181" t="s">
        <v>204</v>
      </c>
      <c r="J161" s="181" t="s">
        <v>355</v>
      </c>
      <c r="K161" s="181" t="s">
        <v>186</v>
      </c>
      <c r="L161" s="181" t="s">
        <v>38</v>
      </c>
      <c r="M161" s="182">
        <v>4292.3</v>
      </c>
    </row>
    <row r="162" spans="1:13" ht="13.5" x14ac:dyDescent="0.25">
      <c r="A162" s="181" t="s">
        <v>1557</v>
      </c>
      <c r="B162" s="181" t="s">
        <v>1455</v>
      </c>
      <c r="C162" s="181" t="s">
        <v>31</v>
      </c>
      <c r="D162" s="184">
        <v>4584</v>
      </c>
      <c r="E162" s="183" t="s">
        <v>1441</v>
      </c>
      <c r="F162" s="181" t="s">
        <v>338</v>
      </c>
      <c r="G162" s="181" t="s">
        <v>338</v>
      </c>
      <c r="H162" s="181" t="s">
        <v>45</v>
      </c>
      <c r="I162" s="181" t="s">
        <v>52</v>
      </c>
      <c r="J162" s="181" t="s">
        <v>356</v>
      </c>
      <c r="K162" s="181" t="s">
        <v>14</v>
      </c>
      <c r="L162" s="181" t="s">
        <v>40</v>
      </c>
      <c r="M162" s="182">
        <v>5388.8</v>
      </c>
    </row>
    <row r="163" spans="1:13" ht="13.5" x14ac:dyDescent="0.25">
      <c r="A163" s="181" t="s">
        <v>1551</v>
      </c>
      <c r="B163" s="181" t="s">
        <v>1443</v>
      </c>
      <c r="C163" s="181" t="s">
        <v>31</v>
      </c>
      <c r="D163" s="184">
        <v>4584</v>
      </c>
      <c r="E163" s="183" t="s">
        <v>1441</v>
      </c>
      <c r="F163" s="181" t="s">
        <v>338</v>
      </c>
      <c r="G163" s="181" t="s">
        <v>338</v>
      </c>
      <c r="H163" s="181" t="s">
        <v>45</v>
      </c>
      <c r="I163" s="181" t="s">
        <v>52</v>
      </c>
      <c r="J163" s="181" t="s">
        <v>356</v>
      </c>
      <c r="K163" s="181" t="s">
        <v>14</v>
      </c>
      <c r="L163" s="181" t="s">
        <v>38</v>
      </c>
      <c r="M163" s="182">
        <v>3233.3</v>
      </c>
    </row>
    <row r="164" spans="1:13" ht="13.5" x14ac:dyDescent="0.25">
      <c r="A164" s="181" t="s">
        <v>1552</v>
      </c>
      <c r="B164" s="181" t="s">
        <v>1445</v>
      </c>
      <c r="C164" s="181" t="s">
        <v>31</v>
      </c>
      <c r="D164" s="184">
        <v>4584</v>
      </c>
      <c r="E164" s="183" t="s">
        <v>1441</v>
      </c>
      <c r="F164" s="181" t="s">
        <v>338</v>
      </c>
      <c r="G164" s="181" t="s">
        <v>338</v>
      </c>
      <c r="H164" s="181" t="s">
        <v>45</v>
      </c>
      <c r="I164" s="181" t="s">
        <v>52</v>
      </c>
      <c r="J164" s="181" t="s">
        <v>356</v>
      </c>
      <c r="K164" s="181" t="s">
        <v>186</v>
      </c>
      <c r="L164" s="181" t="s">
        <v>40</v>
      </c>
      <c r="M164" s="182">
        <v>6736</v>
      </c>
    </row>
    <row r="165" spans="1:13" ht="13.5" x14ac:dyDescent="0.25">
      <c r="A165" s="181" t="s">
        <v>1553</v>
      </c>
      <c r="B165" s="181" t="s">
        <v>1447</v>
      </c>
      <c r="C165" s="181" t="s">
        <v>31</v>
      </c>
      <c r="D165" s="184">
        <v>4584</v>
      </c>
      <c r="E165" s="183" t="s">
        <v>1441</v>
      </c>
      <c r="F165" s="181" t="s">
        <v>338</v>
      </c>
      <c r="G165" s="181" t="s">
        <v>338</v>
      </c>
      <c r="H165" s="181" t="s">
        <v>45</v>
      </c>
      <c r="I165" s="181" t="s">
        <v>52</v>
      </c>
      <c r="J165" s="181" t="s">
        <v>356</v>
      </c>
      <c r="K165" s="181" t="s">
        <v>186</v>
      </c>
      <c r="L165" s="181" t="s">
        <v>38</v>
      </c>
      <c r="M165" s="182">
        <v>4041.6</v>
      </c>
    </row>
    <row r="166" spans="1:13" ht="13.5" x14ac:dyDescent="0.25">
      <c r="A166" s="181" t="s">
        <v>1567</v>
      </c>
      <c r="B166" s="181" t="s">
        <v>1455</v>
      </c>
      <c r="C166" s="181" t="s">
        <v>31</v>
      </c>
      <c r="D166" s="184">
        <v>4584</v>
      </c>
      <c r="E166" s="183" t="s">
        <v>1441</v>
      </c>
      <c r="F166" s="181" t="s">
        <v>338</v>
      </c>
      <c r="G166" s="181" t="s">
        <v>338</v>
      </c>
      <c r="H166" s="181" t="s">
        <v>45</v>
      </c>
      <c r="I166" s="181" t="s">
        <v>54</v>
      </c>
      <c r="J166" s="181" t="s">
        <v>357</v>
      </c>
      <c r="K166" s="181" t="s">
        <v>14</v>
      </c>
      <c r="L166" s="181" t="s">
        <v>40</v>
      </c>
      <c r="M166" s="182">
        <v>5055.5</v>
      </c>
    </row>
    <row r="167" spans="1:13" ht="13.5" x14ac:dyDescent="0.25">
      <c r="A167" s="181" t="s">
        <v>1561</v>
      </c>
      <c r="B167" s="181" t="s">
        <v>1443</v>
      </c>
      <c r="C167" s="181" t="s">
        <v>31</v>
      </c>
      <c r="D167" s="184">
        <v>4584</v>
      </c>
      <c r="E167" s="183" t="s">
        <v>1441</v>
      </c>
      <c r="F167" s="181" t="s">
        <v>338</v>
      </c>
      <c r="G167" s="181" t="s">
        <v>338</v>
      </c>
      <c r="H167" s="181" t="s">
        <v>45</v>
      </c>
      <c r="I167" s="181" t="s">
        <v>54</v>
      </c>
      <c r="J167" s="181" t="s">
        <v>357</v>
      </c>
      <c r="K167" s="181" t="s">
        <v>14</v>
      </c>
      <c r="L167" s="181" t="s">
        <v>38</v>
      </c>
      <c r="M167" s="182">
        <v>3033.3</v>
      </c>
    </row>
    <row r="168" spans="1:13" ht="13.5" x14ac:dyDescent="0.25">
      <c r="A168" s="181" t="s">
        <v>1562</v>
      </c>
      <c r="B168" s="181" t="s">
        <v>1445</v>
      </c>
      <c r="C168" s="181" t="s">
        <v>31</v>
      </c>
      <c r="D168" s="184">
        <v>4584</v>
      </c>
      <c r="E168" s="183" t="s">
        <v>1441</v>
      </c>
      <c r="F168" s="181" t="s">
        <v>338</v>
      </c>
      <c r="G168" s="181" t="s">
        <v>338</v>
      </c>
      <c r="H168" s="181" t="s">
        <v>45</v>
      </c>
      <c r="I168" s="181" t="s">
        <v>54</v>
      </c>
      <c r="J168" s="181" t="s">
        <v>357</v>
      </c>
      <c r="K168" s="181" t="s">
        <v>186</v>
      </c>
      <c r="L168" s="181" t="s">
        <v>40</v>
      </c>
      <c r="M168" s="182">
        <v>6319.4</v>
      </c>
    </row>
    <row r="169" spans="1:13" ht="13.5" x14ac:dyDescent="0.25">
      <c r="A169" s="181" t="s">
        <v>1563</v>
      </c>
      <c r="B169" s="181" t="s">
        <v>1447</v>
      </c>
      <c r="C169" s="181" t="s">
        <v>31</v>
      </c>
      <c r="D169" s="184">
        <v>4584</v>
      </c>
      <c r="E169" s="183" t="s">
        <v>1441</v>
      </c>
      <c r="F169" s="181" t="s">
        <v>338</v>
      </c>
      <c r="G169" s="181" t="s">
        <v>338</v>
      </c>
      <c r="H169" s="181" t="s">
        <v>45</v>
      </c>
      <c r="I169" s="181" t="s">
        <v>54</v>
      </c>
      <c r="J169" s="181" t="s">
        <v>357</v>
      </c>
      <c r="K169" s="181" t="s">
        <v>186</v>
      </c>
      <c r="L169" s="181" t="s">
        <v>38</v>
      </c>
      <c r="M169" s="182">
        <v>3791.6</v>
      </c>
    </row>
    <row r="170" spans="1:13" ht="13.5" x14ac:dyDescent="0.25">
      <c r="A170" s="181" t="s">
        <v>1577</v>
      </c>
      <c r="B170" s="181" t="s">
        <v>1455</v>
      </c>
      <c r="C170" s="181" t="s">
        <v>31</v>
      </c>
      <c r="D170" s="184">
        <v>4584</v>
      </c>
      <c r="E170" s="183" t="s">
        <v>1441</v>
      </c>
      <c r="F170" s="181" t="s">
        <v>338</v>
      </c>
      <c r="G170" s="181" t="s">
        <v>338</v>
      </c>
      <c r="H170" s="181" t="s">
        <v>45</v>
      </c>
      <c r="I170" s="181" t="s">
        <v>206</v>
      </c>
      <c r="J170" s="181" t="s">
        <v>358</v>
      </c>
      <c r="K170" s="181" t="s">
        <v>14</v>
      </c>
      <c r="L170" s="181" t="s">
        <v>40</v>
      </c>
      <c r="M170" s="182">
        <v>4722.2</v>
      </c>
    </row>
    <row r="171" spans="1:13" ht="13.5" x14ac:dyDescent="0.25">
      <c r="A171" s="181" t="s">
        <v>1571</v>
      </c>
      <c r="B171" s="181" t="s">
        <v>1443</v>
      </c>
      <c r="C171" s="181" t="s">
        <v>31</v>
      </c>
      <c r="D171" s="184">
        <v>4584</v>
      </c>
      <c r="E171" s="183" t="s">
        <v>1441</v>
      </c>
      <c r="F171" s="181" t="s">
        <v>338</v>
      </c>
      <c r="G171" s="181" t="s">
        <v>338</v>
      </c>
      <c r="H171" s="181" t="s">
        <v>45</v>
      </c>
      <c r="I171" s="181" t="s">
        <v>206</v>
      </c>
      <c r="J171" s="181" t="s">
        <v>358</v>
      </c>
      <c r="K171" s="181" t="s">
        <v>14</v>
      </c>
      <c r="L171" s="181" t="s">
        <v>38</v>
      </c>
      <c r="M171" s="182">
        <v>2833.3</v>
      </c>
    </row>
    <row r="172" spans="1:13" ht="13.5" x14ac:dyDescent="0.25">
      <c r="A172" s="181" t="s">
        <v>1572</v>
      </c>
      <c r="B172" s="181" t="s">
        <v>1445</v>
      </c>
      <c r="C172" s="181" t="s">
        <v>31</v>
      </c>
      <c r="D172" s="184">
        <v>4584</v>
      </c>
      <c r="E172" s="183" t="s">
        <v>1441</v>
      </c>
      <c r="F172" s="181" t="s">
        <v>338</v>
      </c>
      <c r="G172" s="181" t="s">
        <v>338</v>
      </c>
      <c r="H172" s="181" t="s">
        <v>45</v>
      </c>
      <c r="I172" s="181" t="s">
        <v>206</v>
      </c>
      <c r="J172" s="181" t="s">
        <v>358</v>
      </c>
      <c r="K172" s="181" t="s">
        <v>186</v>
      </c>
      <c r="L172" s="181" t="s">
        <v>40</v>
      </c>
      <c r="M172" s="182">
        <v>5902.8</v>
      </c>
    </row>
    <row r="173" spans="1:13" ht="13.5" x14ac:dyDescent="0.25">
      <c r="A173" s="181" t="s">
        <v>1573</v>
      </c>
      <c r="B173" s="181" t="s">
        <v>1447</v>
      </c>
      <c r="C173" s="181" t="s">
        <v>31</v>
      </c>
      <c r="D173" s="184">
        <v>4584</v>
      </c>
      <c r="E173" s="183" t="s">
        <v>1441</v>
      </c>
      <c r="F173" s="181" t="s">
        <v>338</v>
      </c>
      <c r="G173" s="181" t="s">
        <v>338</v>
      </c>
      <c r="H173" s="181" t="s">
        <v>45</v>
      </c>
      <c r="I173" s="181" t="s">
        <v>206</v>
      </c>
      <c r="J173" s="181" t="s">
        <v>358</v>
      </c>
      <c r="K173" s="181" t="s">
        <v>186</v>
      </c>
      <c r="L173" s="181" t="s">
        <v>38</v>
      </c>
      <c r="M173" s="182">
        <v>3541.7</v>
      </c>
    </row>
    <row r="174" spans="1:13" ht="13.5" x14ac:dyDescent="0.25">
      <c r="A174" s="185" t="s">
        <v>1367</v>
      </c>
      <c r="B174" s="185" t="s">
        <v>1368</v>
      </c>
      <c r="C174" s="185" t="s">
        <v>31</v>
      </c>
      <c r="D174" s="188">
        <v>4582</v>
      </c>
      <c r="E174" s="187" t="s">
        <v>1350</v>
      </c>
      <c r="F174" s="185" t="s">
        <v>289</v>
      </c>
      <c r="G174" s="185" t="s">
        <v>290</v>
      </c>
      <c r="H174" s="185" t="s">
        <v>45</v>
      </c>
      <c r="I174" s="185" t="s">
        <v>46</v>
      </c>
      <c r="J174" s="185" t="s">
        <v>291</v>
      </c>
      <c r="K174" s="185" t="s">
        <v>14</v>
      </c>
      <c r="L174" s="185" t="s">
        <v>40</v>
      </c>
      <c r="M174" s="186">
        <v>698.4</v>
      </c>
    </row>
    <row r="175" spans="1:13" ht="13.5" x14ac:dyDescent="0.25">
      <c r="A175" s="185" t="s">
        <v>1365</v>
      </c>
      <c r="B175" s="185" t="s">
        <v>1366</v>
      </c>
      <c r="C175" s="185" t="s">
        <v>31</v>
      </c>
      <c r="D175" s="188">
        <v>4582</v>
      </c>
      <c r="E175" s="187" t="s">
        <v>1350</v>
      </c>
      <c r="F175" s="185" t="s">
        <v>289</v>
      </c>
      <c r="G175" s="185" t="s">
        <v>290</v>
      </c>
      <c r="H175" s="185" t="s">
        <v>45</v>
      </c>
      <c r="I175" s="185" t="s">
        <v>46</v>
      </c>
      <c r="J175" s="185" t="s">
        <v>291</v>
      </c>
      <c r="K175" s="185" t="s">
        <v>14</v>
      </c>
      <c r="L175" s="185" t="s">
        <v>38</v>
      </c>
      <c r="M175" s="186">
        <v>419</v>
      </c>
    </row>
    <row r="176" spans="1:13" ht="13.5" x14ac:dyDescent="0.25">
      <c r="A176" s="185" t="s">
        <v>1363</v>
      </c>
      <c r="B176" s="185" t="s">
        <v>1364</v>
      </c>
      <c r="C176" s="185" t="s">
        <v>31</v>
      </c>
      <c r="D176" s="188">
        <v>4582</v>
      </c>
      <c r="E176" s="187" t="s">
        <v>1350</v>
      </c>
      <c r="F176" s="185" t="s">
        <v>289</v>
      </c>
      <c r="G176" s="185" t="s">
        <v>290</v>
      </c>
      <c r="H176" s="185" t="s">
        <v>45</v>
      </c>
      <c r="I176" s="185" t="s">
        <v>46</v>
      </c>
      <c r="J176" s="185" t="s">
        <v>291</v>
      </c>
      <c r="K176" s="185" t="s">
        <v>186</v>
      </c>
      <c r="L176" s="185" t="s">
        <v>40</v>
      </c>
      <c r="M176" s="186">
        <v>873</v>
      </c>
    </row>
    <row r="177" spans="1:13" ht="13.5" x14ac:dyDescent="0.25">
      <c r="A177" s="185" t="s">
        <v>1361</v>
      </c>
      <c r="B177" s="185" t="s">
        <v>1362</v>
      </c>
      <c r="C177" s="185" t="s">
        <v>31</v>
      </c>
      <c r="D177" s="188">
        <v>4582</v>
      </c>
      <c r="E177" s="187" t="s">
        <v>1350</v>
      </c>
      <c r="F177" s="185" t="s">
        <v>289</v>
      </c>
      <c r="G177" s="185" t="s">
        <v>290</v>
      </c>
      <c r="H177" s="185" t="s">
        <v>45</v>
      </c>
      <c r="I177" s="185" t="s">
        <v>46</v>
      </c>
      <c r="J177" s="185" t="s">
        <v>291</v>
      </c>
      <c r="K177" s="185" t="s">
        <v>186</v>
      </c>
      <c r="L177" s="185" t="s">
        <v>38</v>
      </c>
      <c r="M177" s="186">
        <v>523.79999999999995</v>
      </c>
    </row>
    <row r="178" spans="1:13" ht="13.5" x14ac:dyDescent="0.25">
      <c r="A178" s="185" t="s">
        <v>1378</v>
      </c>
      <c r="B178" s="185" t="s">
        <v>1368</v>
      </c>
      <c r="C178" s="185" t="s">
        <v>31</v>
      </c>
      <c r="D178" s="188">
        <v>4582</v>
      </c>
      <c r="E178" s="187" t="s">
        <v>1350</v>
      </c>
      <c r="F178" s="185" t="s">
        <v>289</v>
      </c>
      <c r="G178" s="185" t="s">
        <v>290</v>
      </c>
      <c r="H178" s="185" t="s">
        <v>45</v>
      </c>
      <c r="I178" s="185" t="s">
        <v>202</v>
      </c>
      <c r="J178" s="185" t="s">
        <v>292</v>
      </c>
      <c r="K178" s="185" t="s">
        <v>14</v>
      </c>
      <c r="L178" s="185" t="s">
        <v>40</v>
      </c>
      <c r="M178" s="186">
        <v>675.4</v>
      </c>
    </row>
    <row r="179" spans="1:13" ht="13.5" x14ac:dyDescent="0.25">
      <c r="A179" s="185" t="s">
        <v>1377</v>
      </c>
      <c r="B179" s="185" t="s">
        <v>1366</v>
      </c>
      <c r="C179" s="185" t="s">
        <v>31</v>
      </c>
      <c r="D179" s="188">
        <v>4582</v>
      </c>
      <c r="E179" s="187" t="s">
        <v>1350</v>
      </c>
      <c r="F179" s="185" t="s">
        <v>289</v>
      </c>
      <c r="G179" s="185" t="s">
        <v>290</v>
      </c>
      <c r="H179" s="185" t="s">
        <v>45</v>
      </c>
      <c r="I179" s="185" t="s">
        <v>202</v>
      </c>
      <c r="J179" s="185" t="s">
        <v>292</v>
      </c>
      <c r="K179" s="185" t="s">
        <v>14</v>
      </c>
      <c r="L179" s="185" t="s">
        <v>38</v>
      </c>
      <c r="M179" s="186">
        <v>405.2</v>
      </c>
    </row>
    <row r="180" spans="1:13" ht="13.5" x14ac:dyDescent="0.25">
      <c r="A180" s="185" t="s">
        <v>1376</v>
      </c>
      <c r="B180" s="185" t="s">
        <v>1364</v>
      </c>
      <c r="C180" s="185" t="s">
        <v>31</v>
      </c>
      <c r="D180" s="188">
        <v>4582</v>
      </c>
      <c r="E180" s="187" t="s">
        <v>1350</v>
      </c>
      <c r="F180" s="185" t="s">
        <v>289</v>
      </c>
      <c r="G180" s="185" t="s">
        <v>290</v>
      </c>
      <c r="H180" s="185" t="s">
        <v>45</v>
      </c>
      <c r="I180" s="185" t="s">
        <v>202</v>
      </c>
      <c r="J180" s="185" t="s">
        <v>292</v>
      </c>
      <c r="K180" s="185" t="s">
        <v>186</v>
      </c>
      <c r="L180" s="185" t="s">
        <v>40</v>
      </c>
      <c r="M180" s="186">
        <v>844.2</v>
      </c>
    </row>
    <row r="181" spans="1:13" ht="13.5" x14ac:dyDescent="0.25">
      <c r="A181" s="185" t="s">
        <v>1375</v>
      </c>
      <c r="B181" s="185" t="s">
        <v>1362</v>
      </c>
      <c r="C181" s="185" t="s">
        <v>31</v>
      </c>
      <c r="D181" s="188">
        <v>4582</v>
      </c>
      <c r="E181" s="187" t="s">
        <v>1350</v>
      </c>
      <c r="F181" s="185" t="s">
        <v>289</v>
      </c>
      <c r="G181" s="185" t="s">
        <v>290</v>
      </c>
      <c r="H181" s="185" t="s">
        <v>45</v>
      </c>
      <c r="I181" s="185" t="s">
        <v>202</v>
      </c>
      <c r="J181" s="185" t="s">
        <v>292</v>
      </c>
      <c r="K181" s="185" t="s">
        <v>186</v>
      </c>
      <c r="L181" s="185" t="s">
        <v>38</v>
      </c>
      <c r="M181" s="186">
        <v>506.5</v>
      </c>
    </row>
    <row r="182" spans="1:13" ht="13.5" x14ac:dyDescent="0.25">
      <c r="A182" s="185" t="s">
        <v>1388</v>
      </c>
      <c r="B182" s="185" t="s">
        <v>1368</v>
      </c>
      <c r="C182" s="185" t="s">
        <v>31</v>
      </c>
      <c r="D182" s="188">
        <v>4582</v>
      </c>
      <c r="E182" s="187" t="s">
        <v>1350</v>
      </c>
      <c r="F182" s="185" t="s">
        <v>289</v>
      </c>
      <c r="G182" s="185" t="s">
        <v>290</v>
      </c>
      <c r="H182" s="185" t="s">
        <v>45</v>
      </c>
      <c r="I182" s="185" t="s">
        <v>48</v>
      </c>
      <c r="J182" s="185" t="s">
        <v>293</v>
      </c>
      <c r="K182" s="185" t="s">
        <v>14</v>
      </c>
      <c r="L182" s="185" t="s">
        <v>40</v>
      </c>
      <c r="M182" s="186">
        <v>632.4</v>
      </c>
    </row>
    <row r="183" spans="1:13" ht="13.5" x14ac:dyDescent="0.25">
      <c r="A183" s="185" t="s">
        <v>1387</v>
      </c>
      <c r="B183" s="185" t="s">
        <v>1366</v>
      </c>
      <c r="C183" s="185" t="s">
        <v>31</v>
      </c>
      <c r="D183" s="188">
        <v>4582</v>
      </c>
      <c r="E183" s="187" t="s">
        <v>1350</v>
      </c>
      <c r="F183" s="185" t="s">
        <v>289</v>
      </c>
      <c r="G183" s="185" t="s">
        <v>290</v>
      </c>
      <c r="H183" s="185" t="s">
        <v>45</v>
      </c>
      <c r="I183" s="185" t="s">
        <v>48</v>
      </c>
      <c r="J183" s="185" t="s">
        <v>293</v>
      </c>
      <c r="K183" s="185" t="s">
        <v>14</v>
      </c>
      <c r="L183" s="185" t="s">
        <v>38</v>
      </c>
      <c r="M183" s="186">
        <v>379.4</v>
      </c>
    </row>
    <row r="184" spans="1:13" ht="13.5" x14ac:dyDescent="0.25">
      <c r="A184" s="185" t="s">
        <v>1386</v>
      </c>
      <c r="B184" s="185" t="s">
        <v>1364</v>
      </c>
      <c r="C184" s="185" t="s">
        <v>31</v>
      </c>
      <c r="D184" s="188">
        <v>4582</v>
      </c>
      <c r="E184" s="187" t="s">
        <v>1350</v>
      </c>
      <c r="F184" s="185" t="s">
        <v>289</v>
      </c>
      <c r="G184" s="185" t="s">
        <v>290</v>
      </c>
      <c r="H184" s="185" t="s">
        <v>45</v>
      </c>
      <c r="I184" s="185" t="s">
        <v>48</v>
      </c>
      <c r="J184" s="185" t="s">
        <v>293</v>
      </c>
      <c r="K184" s="185" t="s">
        <v>186</v>
      </c>
      <c r="L184" s="185" t="s">
        <v>40</v>
      </c>
      <c r="M184" s="186">
        <v>790.5</v>
      </c>
    </row>
    <row r="185" spans="1:13" ht="13.5" x14ac:dyDescent="0.25">
      <c r="A185" s="185" t="s">
        <v>1385</v>
      </c>
      <c r="B185" s="185" t="s">
        <v>1362</v>
      </c>
      <c r="C185" s="185" t="s">
        <v>31</v>
      </c>
      <c r="D185" s="188">
        <v>4582</v>
      </c>
      <c r="E185" s="187" t="s">
        <v>1350</v>
      </c>
      <c r="F185" s="185" t="s">
        <v>289</v>
      </c>
      <c r="G185" s="185" t="s">
        <v>290</v>
      </c>
      <c r="H185" s="185" t="s">
        <v>45</v>
      </c>
      <c r="I185" s="185" t="s">
        <v>48</v>
      </c>
      <c r="J185" s="185" t="s">
        <v>293</v>
      </c>
      <c r="K185" s="185" t="s">
        <v>186</v>
      </c>
      <c r="L185" s="185" t="s">
        <v>38</v>
      </c>
      <c r="M185" s="186">
        <v>474.3</v>
      </c>
    </row>
    <row r="186" spans="1:13" ht="13.5" x14ac:dyDescent="0.25">
      <c r="A186" s="185" t="s">
        <v>1398</v>
      </c>
      <c r="B186" s="185" t="s">
        <v>1368</v>
      </c>
      <c r="C186" s="185" t="s">
        <v>31</v>
      </c>
      <c r="D186" s="188">
        <v>4582</v>
      </c>
      <c r="E186" s="187" t="s">
        <v>1350</v>
      </c>
      <c r="F186" s="185" t="s">
        <v>289</v>
      </c>
      <c r="G186" s="185" t="s">
        <v>290</v>
      </c>
      <c r="H186" s="185" t="s">
        <v>45</v>
      </c>
      <c r="I186" s="185" t="s">
        <v>50</v>
      </c>
      <c r="J186" s="185" t="s">
        <v>294</v>
      </c>
      <c r="K186" s="185" t="s">
        <v>14</v>
      </c>
      <c r="L186" s="185" t="s">
        <v>40</v>
      </c>
      <c r="M186" s="186">
        <v>592</v>
      </c>
    </row>
    <row r="187" spans="1:13" ht="13.5" x14ac:dyDescent="0.25">
      <c r="A187" s="185" t="s">
        <v>1397</v>
      </c>
      <c r="B187" s="185" t="s">
        <v>1366</v>
      </c>
      <c r="C187" s="185" t="s">
        <v>31</v>
      </c>
      <c r="D187" s="188">
        <v>4582</v>
      </c>
      <c r="E187" s="187" t="s">
        <v>1350</v>
      </c>
      <c r="F187" s="185" t="s">
        <v>289</v>
      </c>
      <c r="G187" s="185" t="s">
        <v>290</v>
      </c>
      <c r="H187" s="185" t="s">
        <v>45</v>
      </c>
      <c r="I187" s="185" t="s">
        <v>50</v>
      </c>
      <c r="J187" s="185" t="s">
        <v>294</v>
      </c>
      <c r="K187" s="185" t="s">
        <v>14</v>
      </c>
      <c r="L187" s="185" t="s">
        <v>38</v>
      </c>
      <c r="M187" s="186">
        <v>355.2</v>
      </c>
    </row>
    <row r="188" spans="1:13" ht="13.5" x14ac:dyDescent="0.25">
      <c r="A188" s="185" t="s">
        <v>1396</v>
      </c>
      <c r="B188" s="185" t="s">
        <v>1364</v>
      </c>
      <c r="C188" s="185" t="s">
        <v>31</v>
      </c>
      <c r="D188" s="188">
        <v>4582</v>
      </c>
      <c r="E188" s="187" t="s">
        <v>1350</v>
      </c>
      <c r="F188" s="185" t="s">
        <v>289</v>
      </c>
      <c r="G188" s="185" t="s">
        <v>290</v>
      </c>
      <c r="H188" s="185" t="s">
        <v>45</v>
      </c>
      <c r="I188" s="185" t="s">
        <v>50</v>
      </c>
      <c r="J188" s="185" t="s">
        <v>294</v>
      </c>
      <c r="K188" s="185" t="s">
        <v>186</v>
      </c>
      <c r="L188" s="185" t="s">
        <v>40</v>
      </c>
      <c r="M188" s="186">
        <v>740</v>
      </c>
    </row>
    <row r="189" spans="1:13" ht="13.5" x14ac:dyDescent="0.25">
      <c r="A189" s="185" t="s">
        <v>1395</v>
      </c>
      <c r="B189" s="185" t="s">
        <v>1362</v>
      </c>
      <c r="C189" s="185" t="s">
        <v>31</v>
      </c>
      <c r="D189" s="188">
        <v>4582</v>
      </c>
      <c r="E189" s="187" t="s">
        <v>1350</v>
      </c>
      <c r="F189" s="185" t="s">
        <v>289</v>
      </c>
      <c r="G189" s="185" t="s">
        <v>290</v>
      </c>
      <c r="H189" s="185" t="s">
        <v>45</v>
      </c>
      <c r="I189" s="185" t="s">
        <v>50</v>
      </c>
      <c r="J189" s="185" t="s">
        <v>294</v>
      </c>
      <c r="K189" s="185" t="s">
        <v>186</v>
      </c>
      <c r="L189" s="185" t="s">
        <v>38</v>
      </c>
      <c r="M189" s="186">
        <v>444</v>
      </c>
    </row>
    <row r="190" spans="1:13" ht="13.5" x14ac:dyDescent="0.25">
      <c r="A190" s="185" t="s">
        <v>1408</v>
      </c>
      <c r="B190" s="185" t="s">
        <v>1368</v>
      </c>
      <c r="C190" s="185" t="s">
        <v>31</v>
      </c>
      <c r="D190" s="188">
        <v>4582</v>
      </c>
      <c r="E190" s="187" t="s">
        <v>1350</v>
      </c>
      <c r="F190" s="185" t="s">
        <v>289</v>
      </c>
      <c r="G190" s="185" t="s">
        <v>290</v>
      </c>
      <c r="H190" s="185" t="s">
        <v>45</v>
      </c>
      <c r="I190" s="185" t="s">
        <v>204</v>
      </c>
      <c r="J190" s="185" t="s">
        <v>295</v>
      </c>
      <c r="K190" s="185" t="s">
        <v>14</v>
      </c>
      <c r="L190" s="185" t="s">
        <v>40</v>
      </c>
      <c r="M190" s="186">
        <v>546.6</v>
      </c>
    </row>
    <row r="191" spans="1:13" ht="13.5" x14ac:dyDescent="0.25">
      <c r="A191" s="185" t="s">
        <v>1407</v>
      </c>
      <c r="B191" s="185" t="s">
        <v>1366</v>
      </c>
      <c r="C191" s="185" t="s">
        <v>31</v>
      </c>
      <c r="D191" s="188">
        <v>4582</v>
      </c>
      <c r="E191" s="187" t="s">
        <v>1350</v>
      </c>
      <c r="F191" s="185" t="s">
        <v>289</v>
      </c>
      <c r="G191" s="185" t="s">
        <v>290</v>
      </c>
      <c r="H191" s="185" t="s">
        <v>45</v>
      </c>
      <c r="I191" s="185" t="s">
        <v>204</v>
      </c>
      <c r="J191" s="185" t="s">
        <v>295</v>
      </c>
      <c r="K191" s="185" t="s">
        <v>14</v>
      </c>
      <c r="L191" s="185" t="s">
        <v>38</v>
      </c>
      <c r="M191" s="186">
        <v>328</v>
      </c>
    </row>
    <row r="192" spans="1:13" ht="13.5" x14ac:dyDescent="0.25">
      <c r="A192" s="185" t="s">
        <v>1406</v>
      </c>
      <c r="B192" s="185" t="s">
        <v>1364</v>
      </c>
      <c r="C192" s="185" t="s">
        <v>31</v>
      </c>
      <c r="D192" s="188">
        <v>4582</v>
      </c>
      <c r="E192" s="187" t="s">
        <v>1350</v>
      </c>
      <c r="F192" s="185" t="s">
        <v>289</v>
      </c>
      <c r="G192" s="185" t="s">
        <v>290</v>
      </c>
      <c r="H192" s="185" t="s">
        <v>45</v>
      </c>
      <c r="I192" s="185" t="s">
        <v>204</v>
      </c>
      <c r="J192" s="185" t="s">
        <v>295</v>
      </c>
      <c r="K192" s="185" t="s">
        <v>186</v>
      </c>
      <c r="L192" s="185" t="s">
        <v>40</v>
      </c>
      <c r="M192" s="186">
        <v>683.3</v>
      </c>
    </row>
    <row r="193" spans="1:13" ht="13.5" x14ac:dyDescent="0.25">
      <c r="A193" s="185" t="s">
        <v>1405</v>
      </c>
      <c r="B193" s="185" t="s">
        <v>1362</v>
      </c>
      <c r="C193" s="185" t="s">
        <v>31</v>
      </c>
      <c r="D193" s="188">
        <v>4582</v>
      </c>
      <c r="E193" s="187" t="s">
        <v>1350</v>
      </c>
      <c r="F193" s="185" t="s">
        <v>289</v>
      </c>
      <c r="G193" s="185" t="s">
        <v>290</v>
      </c>
      <c r="H193" s="185" t="s">
        <v>45</v>
      </c>
      <c r="I193" s="185" t="s">
        <v>204</v>
      </c>
      <c r="J193" s="185" t="s">
        <v>295</v>
      </c>
      <c r="K193" s="185" t="s">
        <v>186</v>
      </c>
      <c r="L193" s="185" t="s">
        <v>38</v>
      </c>
      <c r="M193" s="186">
        <v>410</v>
      </c>
    </row>
    <row r="194" spans="1:13" ht="13.5" x14ac:dyDescent="0.25">
      <c r="A194" s="185" t="s">
        <v>1418</v>
      </c>
      <c r="B194" s="185" t="s">
        <v>1368</v>
      </c>
      <c r="C194" s="185" t="s">
        <v>31</v>
      </c>
      <c r="D194" s="188">
        <v>4582</v>
      </c>
      <c r="E194" s="187" t="s">
        <v>1350</v>
      </c>
      <c r="F194" s="185" t="s">
        <v>289</v>
      </c>
      <c r="G194" s="185" t="s">
        <v>290</v>
      </c>
      <c r="H194" s="185" t="s">
        <v>45</v>
      </c>
      <c r="I194" s="185" t="s">
        <v>52</v>
      </c>
      <c r="J194" s="185" t="s">
        <v>296</v>
      </c>
      <c r="K194" s="185" t="s">
        <v>14</v>
      </c>
      <c r="L194" s="185" t="s">
        <v>40</v>
      </c>
      <c r="M194" s="186">
        <v>504.8</v>
      </c>
    </row>
    <row r="195" spans="1:13" ht="13.5" x14ac:dyDescent="0.25">
      <c r="A195" s="185" t="s">
        <v>1417</v>
      </c>
      <c r="B195" s="185" t="s">
        <v>1366</v>
      </c>
      <c r="C195" s="185" t="s">
        <v>31</v>
      </c>
      <c r="D195" s="188">
        <v>4582</v>
      </c>
      <c r="E195" s="187" t="s">
        <v>1350</v>
      </c>
      <c r="F195" s="185" t="s">
        <v>289</v>
      </c>
      <c r="G195" s="185" t="s">
        <v>290</v>
      </c>
      <c r="H195" s="185" t="s">
        <v>45</v>
      </c>
      <c r="I195" s="185" t="s">
        <v>52</v>
      </c>
      <c r="J195" s="185" t="s">
        <v>296</v>
      </c>
      <c r="K195" s="185" t="s">
        <v>14</v>
      </c>
      <c r="L195" s="185" t="s">
        <v>38</v>
      </c>
      <c r="M195" s="186">
        <v>302.89999999999998</v>
      </c>
    </row>
    <row r="196" spans="1:13" ht="13.5" x14ac:dyDescent="0.25">
      <c r="A196" s="185" t="s">
        <v>1416</v>
      </c>
      <c r="B196" s="185" t="s">
        <v>1364</v>
      </c>
      <c r="C196" s="185" t="s">
        <v>31</v>
      </c>
      <c r="D196" s="188">
        <v>4582</v>
      </c>
      <c r="E196" s="187" t="s">
        <v>1350</v>
      </c>
      <c r="F196" s="185" t="s">
        <v>289</v>
      </c>
      <c r="G196" s="185" t="s">
        <v>290</v>
      </c>
      <c r="H196" s="185" t="s">
        <v>45</v>
      </c>
      <c r="I196" s="185" t="s">
        <v>52</v>
      </c>
      <c r="J196" s="185" t="s">
        <v>296</v>
      </c>
      <c r="K196" s="185" t="s">
        <v>186</v>
      </c>
      <c r="L196" s="185" t="s">
        <v>40</v>
      </c>
      <c r="M196" s="186">
        <v>631</v>
      </c>
    </row>
    <row r="197" spans="1:13" ht="13.5" x14ac:dyDescent="0.25">
      <c r="A197" s="185" t="s">
        <v>1415</v>
      </c>
      <c r="B197" s="185" t="s">
        <v>1362</v>
      </c>
      <c r="C197" s="185" t="s">
        <v>31</v>
      </c>
      <c r="D197" s="188">
        <v>4582</v>
      </c>
      <c r="E197" s="187" t="s">
        <v>1350</v>
      </c>
      <c r="F197" s="185" t="s">
        <v>289</v>
      </c>
      <c r="G197" s="185" t="s">
        <v>290</v>
      </c>
      <c r="H197" s="185" t="s">
        <v>45</v>
      </c>
      <c r="I197" s="185" t="s">
        <v>52</v>
      </c>
      <c r="J197" s="185" t="s">
        <v>296</v>
      </c>
      <c r="K197" s="185" t="s">
        <v>186</v>
      </c>
      <c r="L197" s="185" t="s">
        <v>38</v>
      </c>
      <c r="M197" s="186">
        <v>378.6</v>
      </c>
    </row>
    <row r="198" spans="1:13" ht="13.5" x14ac:dyDescent="0.25">
      <c r="A198" s="185" t="s">
        <v>1428</v>
      </c>
      <c r="B198" s="185" t="s">
        <v>1368</v>
      </c>
      <c r="C198" s="185" t="s">
        <v>31</v>
      </c>
      <c r="D198" s="188">
        <v>4582</v>
      </c>
      <c r="E198" s="187" t="s">
        <v>1350</v>
      </c>
      <c r="F198" s="185" t="s">
        <v>289</v>
      </c>
      <c r="G198" s="185" t="s">
        <v>290</v>
      </c>
      <c r="H198" s="185" t="s">
        <v>45</v>
      </c>
      <c r="I198" s="185" t="s">
        <v>54</v>
      </c>
      <c r="J198" s="185" t="s">
        <v>297</v>
      </c>
      <c r="K198" s="185" t="s">
        <v>14</v>
      </c>
      <c r="L198" s="185" t="s">
        <v>40</v>
      </c>
      <c r="M198" s="186">
        <v>462.3</v>
      </c>
    </row>
    <row r="199" spans="1:13" ht="13.5" x14ac:dyDescent="0.25">
      <c r="A199" s="185" t="s">
        <v>1427</v>
      </c>
      <c r="B199" s="185" t="s">
        <v>1366</v>
      </c>
      <c r="C199" s="185" t="s">
        <v>31</v>
      </c>
      <c r="D199" s="188">
        <v>4582</v>
      </c>
      <c r="E199" s="187" t="s">
        <v>1350</v>
      </c>
      <c r="F199" s="185" t="s">
        <v>289</v>
      </c>
      <c r="G199" s="185" t="s">
        <v>290</v>
      </c>
      <c r="H199" s="185" t="s">
        <v>45</v>
      </c>
      <c r="I199" s="185" t="s">
        <v>54</v>
      </c>
      <c r="J199" s="185" t="s">
        <v>297</v>
      </c>
      <c r="K199" s="185" t="s">
        <v>14</v>
      </c>
      <c r="L199" s="185" t="s">
        <v>38</v>
      </c>
      <c r="M199" s="186">
        <v>277.39999999999998</v>
      </c>
    </row>
    <row r="200" spans="1:13" ht="13.5" x14ac:dyDescent="0.25">
      <c r="A200" s="185" t="s">
        <v>1426</v>
      </c>
      <c r="B200" s="185" t="s">
        <v>1364</v>
      </c>
      <c r="C200" s="185" t="s">
        <v>31</v>
      </c>
      <c r="D200" s="188">
        <v>4582</v>
      </c>
      <c r="E200" s="187" t="s">
        <v>1350</v>
      </c>
      <c r="F200" s="185" t="s">
        <v>289</v>
      </c>
      <c r="G200" s="185" t="s">
        <v>290</v>
      </c>
      <c r="H200" s="185" t="s">
        <v>45</v>
      </c>
      <c r="I200" s="185" t="s">
        <v>54</v>
      </c>
      <c r="J200" s="185" t="s">
        <v>297</v>
      </c>
      <c r="K200" s="185" t="s">
        <v>186</v>
      </c>
      <c r="L200" s="185" t="s">
        <v>40</v>
      </c>
      <c r="M200" s="186">
        <v>577.9</v>
      </c>
    </row>
    <row r="201" spans="1:13" ht="13.5" x14ac:dyDescent="0.25">
      <c r="A201" s="185" t="s">
        <v>1425</v>
      </c>
      <c r="B201" s="185" t="s">
        <v>1362</v>
      </c>
      <c r="C201" s="185" t="s">
        <v>31</v>
      </c>
      <c r="D201" s="188">
        <v>4582</v>
      </c>
      <c r="E201" s="187" t="s">
        <v>1350</v>
      </c>
      <c r="F201" s="185" t="s">
        <v>289</v>
      </c>
      <c r="G201" s="185" t="s">
        <v>290</v>
      </c>
      <c r="H201" s="185" t="s">
        <v>45</v>
      </c>
      <c r="I201" s="185" t="s">
        <v>54</v>
      </c>
      <c r="J201" s="185" t="s">
        <v>297</v>
      </c>
      <c r="K201" s="185" t="s">
        <v>186</v>
      </c>
      <c r="L201" s="185" t="s">
        <v>38</v>
      </c>
      <c r="M201" s="186">
        <v>346.8</v>
      </c>
    </row>
    <row r="202" spans="1:13" ht="13.5" x14ac:dyDescent="0.25">
      <c r="A202" s="185" t="s">
        <v>1438</v>
      </c>
      <c r="B202" s="185" t="s">
        <v>1368</v>
      </c>
      <c r="C202" s="185" t="s">
        <v>31</v>
      </c>
      <c r="D202" s="188">
        <v>4582</v>
      </c>
      <c r="E202" s="187" t="s">
        <v>1350</v>
      </c>
      <c r="F202" s="185" t="s">
        <v>289</v>
      </c>
      <c r="G202" s="185" t="s">
        <v>290</v>
      </c>
      <c r="H202" s="185" t="s">
        <v>45</v>
      </c>
      <c r="I202" s="185" t="s">
        <v>206</v>
      </c>
      <c r="J202" s="185" t="s">
        <v>298</v>
      </c>
      <c r="K202" s="185" t="s">
        <v>14</v>
      </c>
      <c r="L202" s="185" t="s">
        <v>40</v>
      </c>
      <c r="M202" s="186">
        <v>419</v>
      </c>
    </row>
    <row r="203" spans="1:13" ht="13.5" x14ac:dyDescent="0.25">
      <c r="A203" s="185" t="s">
        <v>1437</v>
      </c>
      <c r="B203" s="185" t="s">
        <v>1366</v>
      </c>
      <c r="C203" s="185" t="s">
        <v>31</v>
      </c>
      <c r="D203" s="188">
        <v>4582</v>
      </c>
      <c r="E203" s="187" t="s">
        <v>1350</v>
      </c>
      <c r="F203" s="185" t="s">
        <v>289</v>
      </c>
      <c r="G203" s="185" t="s">
        <v>290</v>
      </c>
      <c r="H203" s="185" t="s">
        <v>45</v>
      </c>
      <c r="I203" s="185" t="s">
        <v>206</v>
      </c>
      <c r="J203" s="185" t="s">
        <v>298</v>
      </c>
      <c r="K203" s="185" t="s">
        <v>14</v>
      </c>
      <c r="L203" s="185" t="s">
        <v>38</v>
      </c>
      <c r="M203" s="186">
        <v>251.4</v>
      </c>
    </row>
    <row r="204" spans="1:13" ht="13.5" x14ac:dyDescent="0.25">
      <c r="A204" s="185" t="s">
        <v>1436</v>
      </c>
      <c r="B204" s="185" t="s">
        <v>1364</v>
      </c>
      <c r="C204" s="185" t="s">
        <v>31</v>
      </c>
      <c r="D204" s="188">
        <v>4582</v>
      </c>
      <c r="E204" s="187" t="s">
        <v>1350</v>
      </c>
      <c r="F204" s="185" t="s">
        <v>289</v>
      </c>
      <c r="G204" s="185" t="s">
        <v>290</v>
      </c>
      <c r="H204" s="185" t="s">
        <v>45</v>
      </c>
      <c r="I204" s="185" t="s">
        <v>206</v>
      </c>
      <c r="J204" s="185" t="s">
        <v>298</v>
      </c>
      <c r="K204" s="185" t="s">
        <v>186</v>
      </c>
      <c r="L204" s="185" t="s">
        <v>40</v>
      </c>
      <c r="M204" s="186">
        <v>523.79999999999995</v>
      </c>
    </row>
    <row r="205" spans="1:13" ht="13.5" x14ac:dyDescent="0.25">
      <c r="A205" s="185" t="s">
        <v>1435</v>
      </c>
      <c r="B205" s="185" t="s">
        <v>1362</v>
      </c>
      <c r="C205" s="185" t="s">
        <v>31</v>
      </c>
      <c r="D205" s="188">
        <v>4582</v>
      </c>
      <c r="E205" s="187" t="s">
        <v>1350</v>
      </c>
      <c r="F205" s="185" t="s">
        <v>289</v>
      </c>
      <c r="G205" s="185" t="s">
        <v>290</v>
      </c>
      <c r="H205" s="185" t="s">
        <v>45</v>
      </c>
      <c r="I205" s="185" t="s">
        <v>206</v>
      </c>
      <c r="J205" s="185" t="s">
        <v>298</v>
      </c>
      <c r="K205" s="185" t="s">
        <v>186</v>
      </c>
      <c r="L205" s="185" t="s">
        <v>38</v>
      </c>
      <c r="M205" s="186">
        <v>314.3</v>
      </c>
    </row>
    <row r="206" spans="1:13" ht="13.5" x14ac:dyDescent="0.25">
      <c r="A206" s="189" t="s">
        <v>1585</v>
      </c>
      <c r="B206" s="189" t="s">
        <v>1586</v>
      </c>
      <c r="C206" s="189" t="s">
        <v>31</v>
      </c>
      <c r="D206" s="192">
        <v>4583</v>
      </c>
      <c r="E206" s="191" t="s">
        <v>1582</v>
      </c>
      <c r="F206" s="189" t="s">
        <v>299</v>
      </c>
      <c r="G206" s="189" t="s">
        <v>282</v>
      </c>
      <c r="H206" s="189" t="s">
        <v>45</v>
      </c>
      <c r="I206" s="189" t="s">
        <v>300</v>
      </c>
      <c r="J206" s="189" t="s">
        <v>301</v>
      </c>
      <c r="K206" s="189" t="s">
        <v>14</v>
      </c>
      <c r="L206" s="189" t="s">
        <v>40</v>
      </c>
      <c r="M206" s="190">
        <v>2402</v>
      </c>
    </row>
    <row r="207" spans="1:13" ht="13.5" x14ac:dyDescent="0.25">
      <c r="A207" s="189" t="s">
        <v>1599</v>
      </c>
      <c r="B207" s="189" t="s">
        <v>1600</v>
      </c>
      <c r="C207" s="189" t="s">
        <v>31</v>
      </c>
      <c r="D207" s="192">
        <v>4583</v>
      </c>
      <c r="E207" s="191" t="s">
        <v>1582</v>
      </c>
      <c r="F207" s="189" t="s">
        <v>299</v>
      </c>
      <c r="G207" s="189" t="s">
        <v>282</v>
      </c>
      <c r="H207" s="189" t="s">
        <v>45</v>
      </c>
      <c r="I207" s="189" t="s">
        <v>300</v>
      </c>
      <c r="J207" s="189" t="s">
        <v>301</v>
      </c>
      <c r="K207" s="189" t="s">
        <v>14</v>
      </c>
      <c r="L207" s="189" t="s">
        <v>38</v>
      </c>
      <c r="M207" s="190">
        <v>1441.2</v>
      </c>
    </row>
    <row r="208" spans="1:13" ht="13.5" x14ac:dyDescent="0.25">
      <c r="A208" s="189" t="s">
        <v>1587</v>
      </c>
      <c r="B208" s="189" t="s">
        <v>1588</v>
      </c>
      <c r="C208" s="189" t="s">
        <v>31</v>
      </c>
      <c r="D208" s="192">
        <v>4583</v>
      </c>
      <c r="E208" s="191" t="s">
        <v>1582</v>
      </c>
      <c r="F208" s="189" t="s">
        <v>299</v>
      </c>
      <c r="G208" s="189" t="s">
        <v>282</v>
      </c>
      <c r="H208" s="189" t="s">
        <v>45</v>
      </c>
      <c r="I208" s="189" t="s">
        <v>300</v>
      </c>
      <c r="J208" s="189" t="s">
        <v>301</v>
      </c>
      <c r="K208" s="189" t="s">
        <v>186</v>
      </c>
      <c r="L208" s="189" t="s">
        <v>40</v>
      </c>
      <c r="M208" s="190">
        <v>3002.4</v>
      </c>
    </row>
    <row r="209" spans="1:13" ht="13.5" x14ac:dyDescent="0.25">
      <c r="A209" s="189" t="s">
        <v>1580</v>
      </c>
      <c r="B209" s="189" t="s">
        <v>1581</v>
      </c>
      <c r="C209" s="189" t="s">
        <v>31</v>
      </c>
      <c r="D209" s="192">
        <v>4583</v>
      </c>
      <c r="E209" s="191" t="s">
        <v>1582</v>
      </c>
      <c r="F209" s="189" t="s">
        <v>299</v>
      </c>
      <c r="G209" s="189" t="s">
        <v>282</v>
      </c>
      <c r="H209" s="189" t="s">
        <v>45</v>
      </c>
      <c r="I209" s="189" t="s">
        <v>300</v>
      </c>
      <c r="J209" s="189" t="s">
        <v>301</v>
      </c>
      <c r="K209" s="189" t="s">
        <v>186</v>
      </c>
      <c r="L209" s="189" t="s">
        <v>38</v>
      </c>
      <c r="M209" s="190">
        <v>1801.5</v>
      </c>
    </row>
    <row r="210" spans="1:13" ht="13.5" x14ac:dyDescent="0.25">
      <c r="A210" s="189" t="s">
        <v>1603</v>
      </c>
      <c r="B210" s="189" t="s">
        <v>1586</v>
      </c>
      <c r="C210" s="189" t="s">
        <v>31</v>
      </c>
      <c r="D210" s="192">
        <v>4583</v>
      </c>
      <c r="E210" s="191" t="s">
        <v>1582</v>
      </c>
      <c r="F210" s="189" t="s">
        <v>299</v>
      </c>
      <c r="G210" s="189" t="s">
        <v>282</v>
      </c>
      <c r="H210" s="189" t="s">
        <v>45</v>
      </c>
      <c r="I210" s="189" t="s">
        <v>302</v>
      </c>
      <c r="J210" s="189" t="s">
        <v>303</v>
      </c>
      <c r="K210" s="189" t="s">
        <v>14</v>
      </c>
      <c r="L210" s="189" t="s">
        <v>40</v>
      </c>
      <c r="M210" s="190">
        <v>2402</v>
      </c>
    </row>
    <row r="211" spans="1:13" ht="13.5" x14ac:dyDescent="0.25">
      <c r="A211" s="189" t="s">
        <v>1610</v>
      </c>
      <c r="B211" s="189" t="s">
        <v>1600</v>
      </c>
      <c r="C211" s="189" t="s">
        <v>31</v>
      </c>
      <c r="D211" s="192">
        <v>4583</v>
      </c>
      <c r="E211" s="191" t="s">
        <v>1582</v>
      </c>
      <c r="F211" s="189" t="s">
        <v>299</v>
      </c>
      <c r="G211" s="189" t="s">
        <v>282</v>
      </c>
      <c r="H211" s="189" t="s">
        <v>45</v>
      </c>
      <c r="I211" s="189" t="s">
        <v>302</v>
      </c>
      <c r="J211" s="189" t="s">
        <v>303</v>
      </c>
      <c r="K211" s="189" t="s">
        <v>14</v>
      </c>
      <c r="L211" s="189" t="s">
        <v>38</v>
      </c>
      <c r="M211" s="190">
        <v>1441.2</v>
      </c>
    </row>
    <row r="212" spans="1:13" ht="13.5" x14ac:dyDescent="0.25">
      <c r="A212" s="189" t="s">
        <v>1604</v>
      </c>
      <c r="B212" s="189" t="s">
        <v>1588</v>
      </c>
      <c r="C212" s="189" t="s">
        <v>31</v>
      </c>
      <c r="D212" s="192">
        <v>4583</v>
      </c>
      <c r="E212" s="191" t="s">
        <v>1582</v>
      </c>
      <c r="F212" s="189" t="s">
        <v>299</v>
      </c>
      <c r="G212" s="189" t="s">
        <v>282</v>
      </c>
      <c r="H212" s="189" t="s">
        <v>45</v>
      </c>
      <c r="I212" s="189" t="s">
        <v>302</v>
      </c>
      <c r="J212" s="189" t="s">
        <v>303</v>
      </c>
      <c r="K212" s="189" t="s">
        <v>186</v>
      </c>
      <c r="L212" s="189" t="s">
        <v>40</v>
      </c>
      <c r="M212" s="190">
        <v>3002.4</v>
      </c>
    </row>
    <row r="213" spans="1:13" ht="13.5" x14ac:dyDescent="0.25">
      <c r="A213" s="189" t="s">
        <v>1601</v>
      </c>
      <c r="B213" s="189" t="s">
        <v>1581</v>
      </c>
      <c r="C213" s="189" t="s">
        <v>31</v>
      </c>
      <c r="D213" s="192">
        <v>4583</v>
      </c>
      <c r="E213" s="191" t="s">
        <v>1582</v>
      </c>
      <c r="F213" s="189" t="s">
        <v>299</v>
      </c>
      <c r="G213" s="189" t="s">
        <v>282</v>
      </c>
      <c r="H213" s="189" t="s">
        <v>45</v>
      </c>
      <c r="I213" s="189" t="s">
        <v>302</v>
      </c>
      <c r="J213" s="189" t="s">
        <v>303</v>
      </c>
      <c r="K213" s="189" t="s">
        <v>186</v>
      </c>
      <c r="L213" s="189" t="s">
        <v>38</v>
      </c>
      <c r="M213" s="190">
        <v>1801.5</v>
      </c>
    </row>
    <row r="214" spans="1:13" ht="13.5" x14ac:dyDescent="0.25">
      <c r="A214" s="189" t="s">
        <v>1613</v>
      </c>
      <c r="B214" s="189" t="s">
        <v>1586</v>
      </c>
      <c r="C214" s="189" t="s">
        <v>31</v>
      </c>
      <c r="D214" s="192">
        <v>4583</v>
      </c>
      <c r="E214" s="191" t="s">
        <v>1582</v>
      </c>
      <c r="F214" s="189" t="s">
        <v>299</v>
      </c>
      <c r="G214" s="189" t="s">
        <v>282</v>
      </c>
      <c r="H214" s="189" t="s">
        <v>45</v>
      </c>
      <c r="I214" s="189" t="s">
        <v>304</v>
      </c>
      <c r="J214" s="189" t="s">
        <v>305</v>
      </c>
      <c r="K214" s="189" t="s">
        <v>14</v>
      </c>
      <c r="L214" s="189" t="s">
        <v>40</v>
      </c>
      <c r="M214" s="190">
        <v>2402</v>
      </c>
    </row>
    <row r="215" spans="1:13" ht="13.5" x14ac:dyDescent="0.25">
      <c r="A215" s="189" t="s">
        <v>1620</v>
      </c>
      <c r="B215" s="189" t="s">
        <v>1600</v>
      </c>
      <c r="C215" s="189" t="s">
        <v>31</v>
      </c>
      <c r="D215" s="192">
        <v>4583</v>
      </c>
      <c r="E215" s="191" t="s">
        <v>1582</v>
      </c>
      <c r="F215" s="189" t="s">
        <v>299</v>
      </c>
      <c r="G215" s="189" t="s">
        <v>282</v>
      </c>
      <c r="H215" s="189" t="s">
        <v>45</v>
      </c>
      <c r="I215" s="189" t="s">
        <v>304</v>
      </c>
      <c r="J215" s="189" t="s">
        <v>305</v>
      </c>
      <c r="K215" s="189" t="s">
        <v>14</v>
      </c>
      <c r="L215" s="189" t="s">
        <v>38</v>
      </c>
      <c r="M215" s="190">
        <v>1441.2</v>
      </c>
    </row>
    <row r="216" spans="1:13" ht="13.5" x14ac:dyDescent="0.25">
      <c r="A216" s="189" t="s">
        <v>1614</v>
      </c>
      <c r="B216" s="189" t="s">
        <v>1588</v>
      </c>
      <c r="C216" s="189" t="s">
        <v>31</v>
      </c>
      <c r="D216" s="192">
        <v>4583</v>
      </c>
      <c r="E216" s="191" t="s">
        <v>1582</v>
      </c>
      <c r="F216" s="189" t="s">
        <v>299</v>
      </c>
      <c r="G216" s="189" t="s">
        <v>282</v>
      </c>
      <c r="H216" s="189" t="s">
        <v>45</v>
      </c>
      <c r="I216" s="189" t="s">
        <v>304</v>
      </c>
      <c r="J216" s="189" t="s">
        <v>305</v>
      </c>
      <c r="K216" s="189" t="s">
        <v>186</v>
      </c>
      <c r="L216" s="189" t="s">
        <v>40</v>
      </c>
      <c r="M216" s="190">
        <v>3002.4</v>
      </c>
    </row>
    <row r="217" spans="1:13" ht="13.5" x14ac:dyDescent="0.25">
      <c r="A217" s="189" t="s">
        <v>1611</v>
      </c>
      <c r="B217" s="189" t="s">
        <v>1581</v>
      </c>
      <c r="C217" s="189" t="s">
        <v>31</v>
      </c>
      <c r="D217" s="192">
        <v>4583</v>
      </c>
      <c r="E217" s="191" t="s">
        <v>1582</v>
      </c>
      <c r="F217" s="189" t="s">
        <v>299</v>
      </c>
      <c r="G217" s="189" t="s">
        <v>282</v>
      </c>
      <c r="H217" s="189" t="s">
        <v>45</v>
      </c>
      <c r="I217" s="189" t="s">
        <v>304</v>
      </c>
      <c r="J217" s="189" t="s">
        <v>305</v>
      </c>
      <c r="K217" s="189" t="s">
        <v>186</v>
      </c>
      <c r="L217" s="189" t="s">
        <v>38</v>
      </c>
      <c r="M217" s="190">
        <v>1801.5</v>
      </c>
    </row>
    <row r="218" spans="1:13" ht="13.5" x14ac:dyDescent="0.25">
      <c r="A218" s="189" t="s">
        <v>1623</v>
      </c>
      <c r="B218" s="189" t="s">
        <v>1586</v>
      </c>
      <c r="C218" s="189" t="s">
        <v>31</v>
      </c>
      <c r="D218" s="192">
        <v>4583</v>
      </c>
      <c r="E218" s="191" t="s">
        <v>1582</v>
      </c>
      <c r="F218" s="189" t="s">
        <v>299</v>
      </c>
      <c r="G218" s="189" t="s">
        <v>282</v>
      </c>
      <c r="H218" s="189" t="s">
        <v>45</v>
      </c>
      <c r="I218" s="189" t="s">
        <v>306</v>
      </c>
      <c r="J218" s="189" t="s">
        <v>307</v>
      </c>
      <c r="K218" s="189" t="s">
        <v>14</v>
      </c>
      <c r="L218" s="189" t="s">
        <v>40</v>
      </c>
      <c r="M218" s="190">
        <v>2402</v>
      </c>
    </row>
    <row r="219" spans="1:13" ht="13.5" x14ac:dyDescent="0.25">
      <c r="A219" s="189" t="s">
        <v>1630</v>
      </c>
      <c r="B219" s="189" t="s">
        <v>1600</v>
      </c>
      <c r="C219" s="189" t="s">
        <v>31</v>
      </c>
      <c r="D219" s="192">
        <v>4583</v>
      </c>
      <c r="E219" s="191" t="s">
        <v>1582</v>
      </c>
      <c r="F219" s="189" t="s">
        <v>299</v>
      </c>
      <c r="G219" s="189" t="s">
        <v>282</v>
      </c>
      <c r="H219" s="189" t="s">
        <v>45</v>
      </c>
      <c r="I219" s="189" t="s">
        <v>306</v>
      </c>
      <c r="J219" s="189" t="s">
        <v>307</v>
      </c>
      <c r="K219" s="189" t="s">
        <v>14</v>
      </c>
      <c r="L219" s="189" t="s">
        <v>38</v>
      </c>
      <c r="M219" s="190">
        <v>1441.2</v>
      </c>
    </row>
    <row r="220" spans="1:13" ht="13.5" x14ac:dyDescent="0.25">
      <c r="A220" s="189" t="s">
        <v>1624</v>
      </c>
      <c r="B220" s="189" t="s">
        <v>1588</v>
      </c>
      <c r="C220" s="189" t="s">
        <v>31</v>
      </c>
      <c r="D220" s="192">
        <v>4583</v>
      </c>
      <c r="E220" s="191" t="s">
        <v>1582</v>
      </c>
      <c r="F220" s="189" t="s">
        <v>299</v>
      </c>
      <c r="G220" s="189" t="s">
        <v>282</v>
      </c>
      <c r="H220" s="189" t="s">
        <v>45</v>
      </c>
      <c r="I220" s="189" t="s">
        <v>306</v>
      </c>
      <c r="J220" s="189" t="s">
        <v>307</v>
      </c>
      <c r="K220" s="189" t="s">
        <v>186</v>
      </c>
      <c r="L220" s="189" t="s">
        <v>40</v>
      </c>
      <c r="M220" s="190">
        <v>3002.4</v>
      </c>
    </row>
    <row r="221" spans="1:13" ht="13.5" x14ac:dyDescent="0.25">
      <c r="A221" s="189" t="s">
        <v>1621</v>
      </c>
      <c r="B221" s="189" t="s">
        <v>1581</v>
      </c>
      <c r="C221" s="189" t="s">
        <v>31</v>
      </c>
      <c r="D221" s="192">
        <v>4583</v>
      </c>
      <c r="E221" s="191" t="s">
        <v>1582</v>
      </c>
      <c r="F221" s="189" t="s">
        <v>299</v>
      </c>
      <c r="G221" s="189" t="s">
        <v>282</v>
      </c>
      <c r="H221" s="189" t="s">
        <v>45</v>
      </c>
      <c r="I221" s="189" t="s">
        <v>306</v>
      </c>
      <c r="J221" s="189" t="s">
        <v>307</v>
      </c>
      <c r="K221" s="189" t="s">
        <v>186</v>
      </c>
      <c r="L221" s="189" t="s">
        <v>38</v>
      </c>
      <c r="M221" s="190">
        <v>1801.5</v>
      </c>
    </row>
    <row r="222" spans="1:13" ht="13.5" x14ac:dyDescent="0.25">
      <c r="A222" s="189" t="s">
        <v>1633</v>
      </c>
      <c r="B222" s="189" t="s">
        <v>1586</v>
      </c>
      <c r="C222" s="189" t="s">
        <v>31</v>
      </c>
      <c r="D222" s="192">
        <v>4583</v>
      </c>
      <c r="E222" s="191" t="s">
        <v>1582</v>
      </c>
      <c r="F222" s="189" t="s">
        <v>299</v>
      </c>
      <c r="G222" s="189" t="s">
        <v>282</v>
      </c>
      <c r="H222" s="189" t="s">
        <v>45</v>
      </c>
      <c r="I222" s="189" t="s">
        <v>308</v>
      </c>
      <c r="J222" s="189" t="s">
        <v>309</v>
      </c>
      <c r="K222" s="189" t="s">
        <v>14</v>
      </c>
      <c r="L222" s="189" t="s">
        <v>40</v>
      </c>
      <c r="M222" s="190">
        <v>2402</v>
      </c>
    </row>
    <row r="223" spans="1:13" ht="13.5" x14ac:dyDescent="0.25">
      <c r="A223" s="189" t="s">
        <v>1640</v>
      </c>
      <c r="B223" s="189" t="s">
        <v>1600</v>
      </c>
      <c r="C223" s="189" t="s">
        <v>31</v>
      </c>
      <c r="D223" s="192">
        <v>4583</v>
      </c>
      <c r="E223" s="191" t="s">
        <v>1582</v>
      </c>
      <c r="F223" s="189" t="s">
        <v>299</v>
      </c>
      <c r="G223" s="189" t="s">
        <v>282</v>
      </c>
      <c r="H223" s="189" t="s">
        <v>45</v>
      </c>
      <c r="I223" s="189" t="s">
        <v>308</v>
      </c>
      <c r="J223" s="189" t="s">
        <v>309</v>
      </c>
      <c r="K223" s="189" t="s">
        <v>14</v>
      </c>
      <c r="L223" s="189" t="s">
        <v>38</v>
      </c>
      <c r="M223" s="190">
        <v>1441.2</v>
      </c>
    </row>
    <row r="224" spans="1:13" ht="13.5" x14ac:dyDescent="0.25">
      <c r="A224" s="189" t="s">
        <v>1634</v>
      </c>
      <c r="B224" s="189" t="s">
        <v>1588</v>
      </c>
      <c r="C224" s="189" t="s">
        <v>31</v>
      </c>
      <c r="D224" s="192">
        <v>4583</v>
      </c>
      <c r="E224" s="191" t="s">
        <v>1582</v>
      </c>
      <c r="F224" s="189" t="s">
        <v>299</v>
      </c>
      <c r="G224" s="189" t="s">
        <v>282</v>
      </c>
      <c r="H224" s="189" t="s">
        <v>45</v>
      </c>
      <c r="I224" s="189" t="s">
        <v>308</v>
      </c>
      <c r="J224" s="189" t="s">
        <v>309</v>
      </c>
      <c r="K224" s="189" t="s">
        <v>186</v>
      </c>
      <c r="L224" s="189" t="s">
        <v>40</v>
      </c>
      <c r="M224" s="190">
        <v>3002.4</v>
      </c>
    </row>
    <row r="225" spans="1:13" ht="13.5" x14ac:dyDescent="0.25">
      <c r="A225" s="189" t="s">
        <v>1631</v>
      </c>
      <c r="B225" s="189" t="s">
        <v>1581</v>
      </c>
      <c r="C225" s="189" t="s">
        <v>31</v>
      </c>
      <c r="D225" s="192">
        <v>4583</v>
      </c>
      <c r="E225" s="191" t="s">
        <v>1582</v>
      </c>
      <c r="F225" s="189" t="s">
        <v>299</v>
      </c>
      <c r="G225" s="189" t="s">
        <v>282</v>
      </c>
      <c r="H225" s="189" t="s">
        <v>45</v>
      </c>
      <c r="I225" s="189" t="s">
        <v>308</v>
      </c>
      <c r="J225" s="189" t="s">
        <v>309</v>
      </c>
      <c r="K225" s="189" t="s">
        <v>186</v>
      </c>
      <c r="L225" s="189" t="s">
        <v>38</v>
      </c>
      <c r="M225" s="190">
        <v>1801.5</v>
      </c>
    </row>
    <row r="226" spans="1:13" ht="13.5" x14ac:dyDescent="0.25">
      <c r="A226" s="189" t="s">
        <v>1643</v>
      </c>
      <c r="B226" s="189" t="s">
        <v>1586</v>
      </c>
      <c r="C226" s="189" t="s">
        <v>31</v>
      </c>
      <c r="D226" s="192">
        <v>4583</v>
      </c>
      <c r="E226" s="191" t="s">
        <v>1582</v>
      </c>
      <c r="F226" s="189" t="s">
        <v>299</v>
      </c>
      <c r="G226" s="189" t="s">
        <v>282</v>
      </c>
      <c r="H226" s="189" t="s">
        <v>45</v>
      </c>
      <c r="I226" s="189" t="s">
        <v>46</v>
      </c>
      <c r="J226" s="189" t="s">
        <v>310</v>
      </c>
      <c r="K226" s="189" t="s">
        <v>14</v>
      </c>
      <c r="L226" s="189" t="s">
        <v>40</v>
      </c>
      <c r="M226" s="190">
        <v>2402</v>
      </c>
    </row>
    <row r="227" spans="1:13" ht="13.5" x14ac:dyDescent="0.25">
      <c r="A227" s="189" t="s">
        <v>1650</v>
      </c>
      <c r="B227" s="189" t="s">
        <v>1600</v>
      </c>
      <c r="C227" s="189" t="s">
        <v>31</v>
      </c>
      <c r="D227" s="192">
        <v>4583</v>
      </c>
      <c r="E227" s="191" t="s">
        <v>1582</v>
      </c>
      <c r="F227" s="189" t="s">
        <v>299</v>
      </c>
      <c r="G227" s="189" t="s">
        <v>282</v>
      </c>
      <c r="H227" s="189" t="s">
        <v>45</v>
      </c>
      <c r="I227" s="189" t="s">
        <v>46</v>
      </c>
      <c r="J227" s="189" t="s">
        <v>310</v>
      </c>
      <c r="K227" s="189" t="s">
        <v>14</v>
      </c>
      <c r="L227" s="189" t="s">
        <v>38</v>
      </c>
      <c r="M227" s="190">
        <v>1441.2</v>
      </c>
    </row>
    <row r="228" spans="1:13" ht="13.5" x14ac:dyDescent="0.25">
      <c r="A228" s="189" t="s">
        <v>1644</v>
      </c>
      <c r="B228" s="189" t="s">
        <v>1588</v>
      </c>
      <c r="C228" s="189" t="s">
        <v>31</v>
      </c>
      <c r="D228" s="192">
        <v>4583</v>
      </c>
      <c r="E228" s="191" t="s">
        <v>1582</v>
      </c>
      <c r="F228" s="189" t="s">
        <v>299</v>
      </c>
      <c r="G228" s="189" t="s">
        <v>282</v>
      </c>
      <c r="H228" s="189" t="s">
        <v>45</v>
      </c>
      <c r="I228" s="189" t="s">
        <v>46</v>
      </c>
      <c r="J228" s="189" t="s">
        <v>310</v>
      </c>
      <c r="K228" s="189" t="s">
        <v>186</v>
      </c>
      <c r="L228" s="189" t="s">
        <v>40</v>
      </c>
      <c r="M228" s="190">
        <v>3002.4</v>
      </c>
    </row>
    <row r="229" spans="1:13" ht="13.5" x14ac:dyDescent="0.25">
      <c r="A229" s="189" t="s">
        <v>1641</v>
      </c>
      <c r="B229" s="189" t="s">
        <v>1581</v>
      </c>
      <c r="C229" s="189" t="s">
        <v>31</v>
      </c>
      <c r="D229" s="192">
        <v>4583</v>
      </c>
      <c r="E229" s="191" t="s">
        <v>1582</v>
      </c>
      <c r="F229" s="189" t="s">
        <v>299</v>
      </c>
      <c r="G229" s="189" t="s">
        <v>282</v>
      </c>
      <c r="H229" s="189" t="s">
        <v>45</v>
      </c>
      <c r="I229" s="189" t="s">
        <v>46</v>
      </c>
      <c r="J229" s="189" t="s">
        <v>310</v>
      </c>
      <c r="K229" s="189" t="s">
        <v>186</v>
      </c>
      <c r="L229" s="189" t="s">
        <v>38</v>
      </c>
      <c r="M229" s="190">
        <v>1801.5</v>
      </c>
    </row>
    <row r="230" spans="1:13" ht="13.5" x14ac:dyDescent="0.25">
      <c r="A230" s="189" t="s">
        <v>1653</v>
      </c>
      <c r="B230" s="189" t="s">
        <v>1586</v>
      </c>
      <c r="C230" s="189" t="s">
        <v>31</v>
      </c>
      <c r="D230" s="192">
        <v>4583</v>
      </c>
      <c r="E230" s="191" t="s">
        <v>1582</v>
      </c>
      <c r="F230" s="189" t="s">
        <v>299</v>
      </c>
      <c r="G230" s="189" t="s">
        <v>282</v>
      </c>
      <c r="H230" s="189" t="s">
        <v>45</v>
      </c>
      <c r="I230" s="189" t="s">
        <v>202</v>
      </c>
      <c r="J230" s="189" t="s">
        <v>311</v>
      </c>
      <c r="K230" s="189" t="s">
        <v>14</v>
      </c>
      <c r="L230" s="189" t="s">
        <v>40</v>
      </c>
      <c r="M230" s="190">
        <v>2322.6999999999998</v>
      </c>
    </row>
    <row r="231" spans="1:13" ht="13.5" x14ac:dyDescent="0.25">
      <c r="A231" s="189" t="s">
        <v>1660</v>
      </c>
      <c r="B231" s="189" t="s">
        <v>1600</v>
      </c>
      <c r="C231" s="189" t="s">
        <v>31</v>
      </c>
      <c r="D231" s="192">
        <v>4583</v>
      </c>
      <c r="E231" s="191" t="s">
        <v>1582</v>
      </c>
      <c r="F231" s="189" t="s">
        <v>299</v>
      </c>
      <c r="G231" s="189" t="s">
        <v>282</v>
      </c>
      <c r="H231" s="189" t="s">
        <v>45</v>
      </c>
      <c r="I231" s="189" t="s">
        <v>202</v>
      </c>
      <c r="J231" s="189" t="s">
        <v>311</v>
      </c>
      <c r="K231" s="189" t="s">
        <v>14</v>
      </c>
      <c r="L231" s="189" t="s">
        <v>38</v>
      </c>
      <c r="M231" s="190">
        <v>1393.6</v>
      </c>
    </row>
    <row r="232" spans="1:13" ht="13.5" x14ac:dyDescent="0.25">
      <c r="A232" s="189" t="s">
        <v>1654</v>
      </c>
      <c r="B232" s="189" t="s">
        <v>1588</v>
      </c>
      <c r="C232" s="189" t="s">
        <v>31</v>
      </c>
      <c r="D232" s="192">
        <v>4583</v>
      </c>
      <c r="E232" s="191" t="s">
        <v>1582</v>
      </c>
      <c r="F232" s="189" t="s">
        <v>299</v>
      </c>
      <c r="G232" s="189" t="s">
        <v>282</v>
      </c>
      <c r="H232" s="189" t="s">
        <v>45</v>
      </c>
      <c r="I232" s="189" t="s">
        <v>202</v>
      </c>
      <c r="J232" s="189" t="s">
        <v>311</v>
      </c>
      <c r="K232" s="189" t="s">
        <v>186</v>
      </c>
      <c r="L232" s="189" t="s">
        <v>40</v>
      </c>
      <c r="M232" s="190">
        <v>2903.4</v>
      </c>
    </row>
    <row r="233" spans="1:13" ht="13.5" x14ac:dyDescent="0.25">
      <c r="A233" s="189" t="s">
        <v>1651</v>
      </c>
      <c r="B233" s="189" t="s">
        <v>1581</v>
      </c>
      <c r="C233" s="189" t="s">
        <v>31</v>
      </c>
      <c r="D233" s="192">
        <v>4583</v>
      </c>
      <c r="E233" s="191" t="s">
        <v>1582</v>
      </c>
      <c r="F233" s="189" t="s">
        <v>299</v>
      </c>
      <c r="G233" s="189" t="s">
        <v>282</v>
      </c>
      <c r="H233" s="189" t="s">
        <v>45</v>
      </c>
      <c r="I233" s="189" t="s">
        <v>202</v>
      </c>
      <c r="J233" s="189" t="s">
        <v>311</v>
      </c>
      <c r="K233" s="189" t="s">
        <v>186</v>
      </c>
      <c r="L233" s="189" t="s">
        <v>38</v>
      </c>
      <c r="M233" s="190">
        <v>1742</v>
      </c>
    </row>
    <row r="234" spans="1:13" ht="13.5" x14ac:dyDescent="0.25">
      <c r="A234" s="189" t="s">
        <v>1663</v>
      </c>
      <c r="B234" s="189" t="s">
        <v>1586</v>
      </c>
      <c r="C234" s="189" t="s">
        <v>31</v>
      </c>
      <c r="D234" s="192">
        <v>4583</v>
      </c>
      <c r="E234" s="191" t="s">
        <v>1582</v>
      </c>
      <c r="F234" s="189" t="s">
        <v>299</v>
      </c>
      <c r="G234" s="189" t="s">
        <v>282</v>
      </c>
      <c r="H234" s="189" t="s">
        <v>45</v>
      </c>
      <c r="I234" s="189" t="s">
        <v>48</v>
      </c>
      <c r="J234" s="189" t="s">
        <v>312</v>
      </c>
      <c r="K234" s="189" t="s">
        <v>14</v>
      </c>
      <c r="L234" s="189" t="s">
        <v>40</v>
      </c>
      <c r="M234" s="190">
        <v>2175</v>
      </c>
    </row>
    <row r="235" spans="1:13" ht="13.5" x14ac:dyDescent="0.25">
      <c r="A235" s="189" t="s">
        <v>1670</v>
      </c>
      <c r="B235" s="189" t="s">
        <v>1600</v>
      </c>
      <c r="C235" s="189" t="s">
        <v>31</v>
      </c>
      <c r="D235" s="192">
        <v>4583</v>
      </c>
      <c r="E235" s="191" t="s">
        <v>1582</v>
      </c>
      <c r="F235" s="189" t="s">
        <v>299</v>
      </c>
      <c r="G235" s="189" t="s">
        <v>282</v>
      </c>
      <c r="H235" s="189" t="s">
        <v>45</v>
      </c>
      <c r="I235" s="189" t="s">
        <v>48</v>
      </c>
      <c r="J235" s="189" t="s">
        <v>312</v>
      </c>
      <c r="K235" s="189" t="s">
        <v>14</v>
      </c>
      <c r="L235" s="189" t="s">
        <v>38</v>
      </c>
      <c r="M235" s="190">
        <v>1305</v>
      </c>
    </row>
    <row r="236" spans="1:13" ht="13.5" x14ac:dyDescent="0.25">
      <c r="A236" s="189" t="s">
        <v>1664</v>
      </c>
      <c r="B236" s="189" t="s">
        <v>1588</v>
      </c>
      <c r="C236" s="189" t="s">
        <v>31</v>
      </c>
      <c r="D236" s="192">
        <v>4583</v>
      </c>
      <c r="E236" s="191" t="s">
        <v>1582</v>
      </c>
      <c r="F236" s="189" t="s">
        <v>299</v>
      </c>
      <c r="G236" s="189" t="s">
        <v>282</v>
      </c>
      <c r="H236" s="189" t="s">
        <v>45</v>
      </c>
      <c r="I236" s="189" t="s">
        <v>48</v>
      </c>
      <c r="J236" s="189" t="s">
        <v>312</v>
      </c>
      <c r="K236" s="189" t="s">
        <v>186</v>
      </c>
      <c r="L236" s="189" t="s">
        <v>40</v>
      </c>
      <c r="M236" s="190">
        <v>2718.7</v>
      </c>
    </row>
    <row r="237" spans="1:13" ht="13.5" x14ac:dyDescent="0.25">
      <c r="A237" s="189" t="s">
        <v>1661</v>
      </c>
      <c r="B237" s="189" t="s">
        <v>1581</v>
      </c>
      <c r="C237" s="189" t="s">
        <v>31</v>
      </c>
      <c r="D237" s="192">
        <v>4583</v>
      </c>
      <c r="E237" s="191" t="s">
        <v>1582</v>
      </c>
      <c r="F237" s="189" t="s">
        <v>299</v>
      </c>
      <c r="G237" s="189" t="s">
        <v>282</v>
      </c>
      <c r="H237" s="189" t="s">
        <v>45</v>
      </c>
      <c r="I237" s="189" t="s">
        <v>48</v>
      </c>
      <c r="J237" s="189" t="s">
        <v>312</v>
      </c>
      <c r="K237" s="189" t="s">
        <v>186</v>
      </c>
      <c r="L237" s="189" t="s">
        <v>38</v>
      </c>
      <c r="M237" s="190">
        <v>1631.2</v>
      </c>
    </row>
    <row r="238" spans="1:13" ht="13.5" x14ac:dyDescent="0.25">
      <c r="A238" s="189" t="s">
        <v>1673</v>
      </c>
      <c r="B238" s="189" t="s">
        <v>1586</v>
      </c>
      <c r="C238" s="189" t="s">
        <v>31</v>
      </c>
      <c r="D238" s="192">
        <v>4583</v>
      </c>
      <c r="E238" s="191" t="s">
        <v>1582</v>
      </c>
      <c r="F238" s="189" t="s">
        <v>299</v>
      </c>
      <c r="G238" s="189" t="s">
        <v>282</v>
      </c>
      <c r="H238" s="189" t="s">
        <v>45</v>
      </c>
      <c r="I238" s="189" t="s">
        <v>50</v>
      </c>
      <c r="J238" s="189" t="s">
        <v>313</v>
      </c>
      <c r="K238" s="189" t="s">
        <v>14</v>
      </c>
      <c r="L238" s="189" t="s">
        <v>40</v>
      </c>
      <c r="M238" s="190">
        <v>2036.1</v>
      </c>
    </row>
    <row r="239" spans="1:13" ht="13.5" x14ac:dyDescent="0.25">
      <c r="A239" s="189" t="s">
        <v>1680</v>
      </c>
      <c r="B239" s="189" t="s">
        <v>1600</v>
      </c>
      <c r="C239" s="189" t="s">
        <v>31</v>
      </c>
      <c r="D239" s="192">
        <v>4583</v>
      </c>
      <c r="E239" s="191" t="s">
        <v>1582</v>
      </c>
      <c r="F239" s="189" t="s">
        <v>299</v>
      </c>
      <c r="G239" s="189" t="s">
        <v>282</v>
      </c>
      <c r="H239" s="189" t="s">
        <v>45</v>
      </c>
      <c r="I239" s="189" t="s">
        <v>50</v>
      </c>
      <c r="J239" s="189" t="s">
        <v>313</v>
      </c>
      <c r="K239" s="189" t="s">
        <v>14</v>
      </c>
      <c r="L239" s="189" t="s">
        <v>38</v>
      </c>
      <c r="M239" s="190">
        <v>1221.7</v>
      </c>
    </row>
    <row r="240" spans="1:13" ht="13.5" x14ac:dyDescent="0.25">
      <c r="A240" s="189" t="s">
        <v>1674</v>
      </c>
      <c r="B240" s="189" t="s">
        <v>1588</v>
      </c>
      <c r="C240" s="189" t="s">
        <v>31</v>
      </c>
      <c r="D240" s="192">
        <v>4583</v>
      </c>
      <c r="E240" s="191" t="s">
        <v>1582</v>
      </c>
      <c r="F240" s="189" t="s">
        <v>299</v>
      </c>
      <c r="G240" s="189" t="s">
        <v>282</v>
      </c>
      <c r="H240" s="189" t="s">
        <v>45</v>
      </c>
      <c r="I240" s="189" t="s">
        <v>50</v>
      </c>
      <c r="J240" s="189" t="s">
        <v>313</v>
      </c>
      <c r="K240" s="189" t="s">
        <v>186</v>
      </c>
      <c r="L240" s="189" t="s">
        <v>40</v>
      </c>
      <c r="M240" s="190">
        <v>2545.1999999999998</v>
      </c>
    </row>
    <row r="241" spans="1:13" ht="13.5" x14ac:dyDescent="0.25">
      <c r="A241" s="189" t="s">
        <v>1671</v>
      </c>
      <c r="B241" s="189" t="s">
        <v>1581</v>
      </c>
      <c r="C241" s="189" t="s">
        <v>31</v>
      </c>
      <c r="D241" s="192">
        <v>4583</v>
      </c>
      <c r="E241" s="191" t="s">
        <v>1582</v>
      </c>
      <c r="F241" s="189" t="s">
        <v>299</v>
      </c>
      <c r="G241" s="189" t="s">
        <v>282</v>
      </c>
      <c r="H241" s="189" t="s">
        <v>45</v>
      </c>
      <c r="I241" s="189" t="s">
        <v>50</v>
      </c>
      <c r="J241" s="189" t="s">
        <v>313</v>
      </c>
      <c r="K241" s="189" t="s">
        <v>186</v>
      </c>
      <c r="L241" s="189" t="s">
        <v>38</v>
      </c>
      <c r="M241" s="190">
        <v>1527.1</v>
      </c>
    </row>
    <row r="242" spans="1:13" ht="13.5" x14ac:dyDescent="0.25">
      <c r="A242" s="189" t="s">
        <v>1683</v>
      </c>
      <c r="B242" s="189" t="s">
        <v>1586</v>
      </c>
      <c r="C242" s="189" t="s">
        <v>31</v>
      </c>
      <c r="D242" s="192">
        <v>4583</v>
      </c>
      <c r="E242" s="191" t="s">
        <v>1582</v>
      </c>
      <c r="F242" s="189" t="s">
        <v>299</v>
      </c>
      <c r="G242" s="189" t="s">
        <v>282</v>
      </c>
      <c r="H242" s="189" t="s">
        <v>45</v>
      </c>
      <c r="I242" s="189" t="s">
        <v>204</v>
      </c>
      <c r="J242" s="189" t="s">
        <v>314</v>
      </c>
      <c r="K242" s="189" t="s">
        <v>14</v>
      </c>
      <c r="L242" s="189" t="s">
        <v>40</v>
      </c>
      <c r="M242" s="190">
        <v>1880</v>
      </c>
    </row>
    <row r="243" spans="1:13" ht="13.5" x14ac:dyDescent="0.25">
      <c r="A243" s="189" t="s">
        <v>1690</v>
      </c>
      <c r="B243" s="189" t="s">
        <v>1600</v>
      </c>
      <c r="C243" s="189" t="s">
        <v>31</v>
      </c>
      <c r="D243" s="192">
        <v>4583</v>
      </c>
      <c r="E243" s="191" t="s">
        <v>1582</v>
      </c>
      <c r="F243" s="189" t="s">
        <v>299</v>
      </c>
      <c r="G243" s="189" t="s">
        <v>282</v>
      </c>
      <c r="H243" s="189" t="s">
        <v>45</v>
      </c>
      <c r="I243" s="189" t="s">
        <v>204</v>
      </c>
      <c r="J243" s="189" t="s">
        <v>314</v>
      </c>
      <c r="K243" s="189" t="s">
        <v>14</v>
      </c>
      <c r="L243" s="189" t="s">
        <v>38</v>
      </c>
      <c r="M243" s="190">
        <v>1128</v>
      </c>
    </row>
    <row r="244" spans="1:13" ht="13.5" x14ac:dyDescent="0.25">
      <c r="A244" s="189" t="s">
        <v>1684</v>
      </c>
      <c r="B244" s="189" t="s">
        <v>1588</v>
      </c>
      <c r="C244" s="189" t="s">
        <v>31</v>
      </c>
      <c r="D244" s="192">
        <v>4583</v>
      </c>
      <c r="E244" s="191" t="s">
        <v>1582</v>
      </c>
      <c r="F244" s="189" t="s">
        <v>299</v>
      </c>
      <c r="G244" s="189" t="s">
        <v>282</v>
      </c>
      <c r="H244" s="189" t="s">
        <v>45</v>
      </c>
      <c r="I244" s="189" t="s">
        <v>204</v>
      </c>
      <c r="J244" s="189" t="s">
        <v>314</v>
      </c>
      <c r="K244" s="189" t="s">
        <v>186</v>
      </c>
      <c r="L244" s="189" t="s">
        <v>40</v>
      </c>
      <c r="M244" s="190">
        <v>2350</v>
      </c>
    </row>
    <row r="245" spans="1:13" ht="13.5" x14ac:dyDescent="0.25">
      <c r="A245" s="189" t="s">
        <v>1681</v>
      </c>
      <c r="B245" s="189" t="s">
        <v>1581</v>
      </c>
      <c r="C245" s="189" t="s">
        <v>31</v>
      </c>
      <c r="D245" s="192">
        <v>4583</v>
      </c>
      <c r="E245" s="191" t="s">
        <v>1582</v>
      </c>
      <c r="F245" s="189" t="s">
        <v>299</v>
      </c>
      <c r="G245" s="189" t="s">
        <v>282</v>
      </c>
      <c r="H245" s="189" t="s">
        <v>45</v>
      </c>
      <c r="I245" s="189" t="s">
        <v>204</v>
      </c>
      <c r="J245" s="189" t="s">
        <v>314</v>
      </c>
      <c r="K245" s="189" t="s">
        <v>186</v>
      </c>
      <c r="L245" s="189" t="s">
        <v>38</v>
      </c>
      <c r="M245" s="190">
        <v>1410</v>
      </c>
    </row>
    <row r="246" spans="1:13" ht="13.5" x14ac:dyDescent="0.25">
      <c r="A246" s="189" t="s">
        <v>1693</v>
      </c>
      <c r="B246" s="189" t="s">
        <v>1586</v>
      </c>
      <c r="C246" s="189" t="s">
        <v>31</v>
      </c>
      <c r="D246" s="192">
        <v>4583</v>
      </c>
      <c r="E246" s="191" t="s">
        <v>1582</v>
      </c>
      <c r="F246" s="189" t="s">
        <v>299</v>
      </c>
      <c r="G246" s="189" t="s">
        <v>282</v>
      </c>
      <c r="H246" s="189" t="s">
        <v>45</v>
      </c>
      <c r="I246" s="189" t="s">
        <v>52</v>
      </c>
      <c r="J246" s="189" t="s">
        <v>315</v>
      </c>
      <c r="K246" s="189" t="s">
        <v>14</v>
      </c>
      <c r="L246" s="189" t="s">
        <v>40</v>
      </c>
      <c r="M246" s="190">
        <v>1736.1</v>
      </c>
    </row>
    <row r="247" spans="1:13" ht="13.5" x14ac:dyDescent="0.25">
      <c r="A247" s="189" t="s">
        <v>1700</v>
      </c>
      <c r="B247" s="189" t="s">
        <v>1600</v>
      </c>
      <c r="C247" s="189" t="s">
        <v>31</v>
      </c>
      <c r="D247" s="192">
        <v>4583</v>
      </c>
      <c r="E247" s="191" t="s">
        <v>1582</v>
      </c>
      <c r="F247" s="189" t="s">
        <v>299</v>
      </c>
      <c r="G247" s="189" t="s">
        <v>282</v>
      </c>
      <c r="H247" s="189" t="s">
        <v>45</v>
      </c>
      <c r="I247" s="189" t="s">
        <v>52</v>
      </c>
      <c r="J247" s="189" t="s">
        <v>315</v>
      </c>
      <c r="K247" s="189" t="s">
        <v>14</v>
      </c>
      <c r="L247" s="189" t="s">
        <v>38</v>
      </c>
      <c r="M247" s="190">
        <v>1041.7</v>
      </c>
    </row>
    <row r="248" spans="1:13" ht="13.5" x14ac:dyDescent="0.25">
      <c r="A248" s="189" t="s">
        <v>1694</v>
      </c>
      <c r="B248" s="189" t="s">
        <v>1588</v>
      </c>
      <c r="C248" s="189" t="s">
        <v>31</v>
      </c>
      <c r="D248" s="192">
        <v>4583</v>
      </c>
      <c r="E248" s="191" t="s">
        <v>1582</v>
      </c>
      <c r="F248" s="189" t="s">
        <v>299</v>
      </c>
      <c r="G248" s="189" t="s">
        <v>282</v>
      </c>
      <c r="H248" s="189" t="s">
        <v>45</v>
      </c>
      <c r="I248" s="189" t="s">
        <v>52</v>
      </c>
      <c r="J248" s="189" t="s">
        <v>315</v>
      </c>
      <c r="K248" s="189" t="s">
        <v>186</v>
      </c>
      <c r="L248" s="189" t="s">
        <v>40</v>
      </c>
      <c r="M248" s="190">
        <v>2170.1999999999998</v>
      </c>
    </row>
    <row r="249" spans="1:13" ht="13.5" x14ac:dyDescent="0.25">
      <c r="A249" s="189" t="s">
        <v>1691</v>
      </c>
      <c r="B249" s="189" t="s">
        <v>1581</v>
      </c>
      <c r="C249" s="189" t="s">
        <v>31</v>
      </c>
      <c r="D249" s="192">
        <v>4583</v>
      </c>
      <c r="E249" s="191" t="s">
        <v>1582</v>
      </c>
      <c r="F249" s="189" t="s">
        <v>299</v>
      </c>
      <c r="G249" s="189" t="s">
        <v>282</v>
      </c>
      <c r="H249" s="189" t="s">
        <v>45</v>
      </c>
      <c r="I249" s="189" t="s">
        <v>52</v>
      </c>
      <c r="J249" s="189" t="s">
        <v>315</v>
      </c>
      <c r="K249" s="189" t="s">
        <v>186</v>
      </c>
      <c r="L249" s="189" t="s">
        <v>38</v>
      </c>
      <c r="M249" s="190">
        <v>1302.0999999999999</v>
      </c>
    </row>
    <row r="250" spans="1:13" ht="13.5" x14ac:dyDescent="0.25">
      <c r="A250" s="189" t="s">
        <v>1703</v>
      </c>
      <c r="B250" s="189" t="s">
        <v>1586</v>
      </c>
      <c r="C250" s="189" t="s">
        <v>31</v>
      </c>
      <c r="D250" s="192">
        <v>4583</v>
      </c>
      <c r="E250" s="191" t="s">
        <v>1582</v>
      </c>
      <c r="F250" s="189" t="s">
        <v>299</v>
      </c>
      <c r="G250" s="189" t="s">
        <v>282</v>
      </c>
      <c r="H250" s="189" t="s">
        <v>45</v>
      </c>
      <c r="I250" s="189" t="s">
        <v>54</v>
      </c>
      <c r="J250" s="189" t="s">
        <v>316</v>
      </c>
      <c r="K250" s="189" t="s">
        <v>14</v>
      </c>
      <c r="L250" s="189" t="s">
        <v>40</v>
      </c>
      <c r="M250" s="190">
        <v>1590.1</v>
      </c>
    </row>
    <row r="251" spans="1:13" ht="13.5" x14ac:dyDescent="0.25">
      <c r="A251" s="189" t="s">
        <v>1710</v>
      </c>
      <c r="B251" s="189" t="s">
        <v>1600</v>
      </c>
      <c r="C251" s="189" t="s">
        <v>31</v>
      </c>
      <c r="D251" s="192">
        <v>4583</v>
      </c>
      <c r="E251" s="191" t="s">
        <v>1582</v>
      </c>
      <c r="F251" s="189" t="s">
        <v>299</v>
      </c>
      <c r="G251" s="189" t="s">
        <v>282</v>
      </c>
      <c r="H251" s="189" t="s">
        <v>45</v>
      </c>
      <c r="I251" s="189" t="s">
        <v>54</v>
      </c>
      <c r="J251" s="189" t="s">
        <v>316</v>
      </c>
      <c r="K251" s="189" t="s">
        <v>14</v>
      </c>
      <c r="L251" s="189" t="s">
        <v>38</v>
      </c>
      <c r="M251" s="190">
        <v>954.1</v>
      </c>
    </row>
    <row r="252" spans="1:13" ht="13.5" x14ac:dyDescent="0.25">
      <c r="A252" s="189" t="s">
        <v>1704</v>
      </c>
      <c r="B252" s="189" t="s">
        <v>1588</v>
      </c>
      <c r="C252" s="189" t="s">
        <v>31</v>
      </c>
      <c r="D252" s="192">
        <v>4583</v>
      </c>
      <c r="E252" s="191" t="s">
        <v>1582</v>
      </c>
      <c r="F252" s="189" t="s">
        <v>299</v>
      </c>
      <c r="G252" s="189" t="s">
        <v>282</v>
      </c>
      <c r="H252" s="189" t="s">
        <v>45</v>
      </c>
      <c r="I252" s="189" t="s">
        <v>54</v>
      </c>
      <c r="J252" s="189" t="s">
        <v>316</v>
      </c>
      <c r="K252" s="189" t="s">
        <v>186</v>
      </c>
      <c r="L252" s="189" t="s">
        <v>40</v>
      </c>
      <c r="M252" s="190">
        <v>1987.6</v>
      </c>
    </row>
    <row r="253" spans="1:13" ht="13.5" x14ac:dyDescent="0.25">
      <c r="A253" s="189" t="s">
        <v>1701</v>
      </c>
      <c r="B253" s="189" t="s">
        <v>1581</v>
      </c>
      <c r="C253" s="189" t="s">
        <v>31</v>
      </c>
      <c r="D253" s="192">
        <v>4583</v>
      </c>
      <c r="E253" s="191" t="s">
        <v>1582</v>
      </c>
      <c r="F253" s="189" t="s">
        <v>299</v>
      </c>
      <c r="G253" s="189" t="s">
        <v>282</v>
      </c>
      <c r="H253" s="189" t="s">
        <v>45</v>
      </c>
      <c r="I253" s="189" t="s">
        <v>54</v>
      </c>
      <c r="J253" s="189" t="s">
        <v>316</v>
      </c>
      <c r="K253" s="189" t="s">
        <v>186</v>
      </c>
      <c r="L253" s="189" t="s">
        <v>38</v>
      </c>
      <c r="M253" s="190">
        <v>1192.5999999999999</v>
      </c>
    </row>
    <row r="254" spans="1:13" ht="13.5" x14ac:dyDescent="0.25">
      <c r="A254" s="189" t="s">
        <v>1713</v>
      </c>
      <c r="B254" s="189" t="s">
        <v>1586</v>
      </c>
      <c r="C254" s="189" t="s">
        <v>31</v>
      </c>
      <c r="D254" s="192">
        <v>4583</v>
      </c>
      <c r="E254" s="191" t="s">
        <v>1582</v>
      </c>
      <c r="F254" s="189" t="s">
        <v>299</v>
      </c>
      <c r="G254" s="189" t="s">
        <v>282</v>
      </c>
      <c r="H254" s="189" t="s">
        <v>45</v>
      </c>
      <c r="I254" s="189" t="s">
        <v>206</v>
      </c>
      <c r="J254" s="189" t="s">
        <v>317</v>
      </c>
      <c r="K254" s="189" t="s">
        <v>14</v>
      </c>
      <c r="L254" s="189" t="s">
        <v>40</v>
      </c>
      <c r="M254" s="190">
        <v>1441.2</v>
      </c>
    </row>
    <row r="255" spans="1:13" ht="13.5" x14ac:dyDescent="0.25">
      <c r="A255" s="189" t="s">
        <v>1720</v>
      </c>
      <c r="B255" s="189" t="s">
        <v>1600</v>
      </c>
      <c r="C255" s="189" t="s">
        <v>31</v>
      </c>
      <c r="D255" s="192">
        <v>4583</v>
      </c>
      <c r="E255" s="191" t="s">
        <v>1582</v>
      </c>
      <c r="F255" s="189" t="s">
        <v>299</v>
      </c>
      <c r="G255" s="189" t="s">
        <v>282</v>
      </c>
      <c r="H255" s="189" t="s">
        <v>45</v>
      </c>
      <c r="I255" s="189" t="s">
        <v>206</v>
      </c>
      <c r="J255" s="189" t="s">
        <v>317</v>
      </c>
      <c r="K255" s="189" t="s">
        <v>14</v>
      </c>
      <c r="L255" s="189" t="s">
        <v>38</v>
      </c>
      <c r="M255" s="190">
        <v>864.7</v>
      </c>
    </row>
    <row r="256" spans="1:13" ht="13.5" x14ac:dyDescent="0.25">
      <c r="A256" s="189" t="s">
        <v>1714</v>
      </c>
      <c r="B256" s="189" t="s">
        <v>1588</v>
      </c>
      <c r="C256" s="189" t="s">
        <v>31</v>
      </c>
      <c r="D256" s="192">
        <v>4583</v>
      </c>
      <c r="E256" s="191" t="s">
        <v>1582</v>
      </c>
      <c r="F256" s="189" t="s">
        <v>299</v>
      </c>
      <c r="G256" s="189" t="s">
        <v>282</v>
      </c>
      <c r="H256" s="189" t="s">
        <v>45</v>
      </c>
      <c r="I256" s="189" t="s">
        <v>206</v>
      </c>
      <c r="J256" s="189" t="s">
        <v>317</v>
      </c>
      <c r="K256" s="189" t="s">
        <v>186</v>
      </c>
      <c r="L256" s="189" t="s">
        <v>40</v>
      </c>
      <c r="M256" s="190">
        <v>1801.5</v>
      </c>
    </row>
    <row r="257" spans="1:13" ht="13.5" x14ac:dyDescent="0.25">
      <c r="A257" s="189" t="s">
        <v>1711</v>
      </c>
      <c r="B257" s="189" t="s">
        <v>1581</v>
      </c>
      <c r="C257" s="189" t="s">
        <v>31</v>
      </c>
      <c r="D257" s="192">
        <v>4583</v>
      </c>
      <c r="E257" s="191" t="s">
        <v>1582</v>
      </c>
      <c r="F257" s="189" t="s">
        <v>299</v>
      </c>
      <c r="G257" s="189" t="s">
        <v>282</v>
      </c>
      <c r="H257" s="189" t="s">
        <v>45</v>
      </c>
      <c r="I257" s="189" t="s">
        <v>206</v>
      </c>
      <c r="J257" s="189" t="s">
        <v>317</v>
      </c>
      <c r="K257" s="189" t="s">
        <v>186</v>
      </c>
      <c r="L257" s="189" t="s">
        <v>38</v>
      </c>
      <c r="M257" s="190">
        <v>1080.9000000000001</v>
      </c>
    </row>
    <row r="258" spans="1:13" ht="13.5" x14ac:dyDescent="0.25">
      <c r="A258" s="193" t="s">
        <v>1250</v>
      </c>
      <c r="B258" s="193" t="s">
        <v>1251</v>
      </c>
      <c r="C258" s="193" t="s">
        <v>231</v>
      </c>
      <c r="D258" s="196">
        <v>4521</v>
      </c>
      <c r="E258" s="195" t="s">
        <v>1249</v>
      </c>
      <c r="F258" s="193" t="s">
        <v>44</v>
      </c>
      <c r="G258" s="193" t="s">
        <v>225</v>
      </c>
      <c r="H258" s="193" t="s">
        <v>45</v>
      </c>
      <c r="I258" s="193" t="s">
        <v>46</v>
      </c>
      <c r="J258" s="193" t="s">
        <v>47</v>
      </c>
      <c r="K258" s="193" t="s">
        <v>14</v>
      </c>
      <c r="L258" s="193" t="s">
        <v>38</v>
      </c>
      <c r="M258" s="194">
        <v>161.1</v>
      </c>
    </row>
    <row r="259" spans="1:13" ht="13.5" x14ac:dyDescent="0.25">
      <c r="A259" s="193" t="s">
        <v>1252</v>
      </c>
      <c r="B259" s="193" t="s">
        <v>1253</v>
      </c>
      <c r="C259" s="193" t="s">
        <v>231</v>
      </c>
      <c r="D259" s="196">
        <v>4521</v>
      </c>
      <c r="E259" s="195" t="s">
        <v>1249</v>
      </c>
      <c r="F259" s="193" t="s">
        <v>44</v>
      </c>
      <c r="G259" s="193" t="s">
        <v>225</v>
      </c>
      <c r="H259" s="193" t="s">
        <v>45</v>
      </c>
      <c r="I259" s="193" t="s">
        <v>46</v>
      </c>
      <c r="J259" s="193" t="s">
        <v>47</v>
      </c>
      <c r="K259" s="193" t="s">
        <v>186</v>
      </c>
      <c r="L259" s="193" t="s">
        <v>40</v>
      </c>
      <c r="M259" s="194">
        <v>335.7</v>
      </c>
    </row>
    <row r="260" spans="1:13" ht="13.5" x14ac:dyDescent="0.25">
      <c r="A260" s="193" t="s">
        <v>1254</v>
      </c>
      <c r="B260" s="193" t="s">
        <v>1255</v>
      </c>
      <c r="C260" s="193" t="s">
        <v>231</v>
      </c>
      <c r="D260" s="196">
        <v>4521</v>
      </c>
      <c r="E260" s="195" t="s">
        <v>1249</v>
      </c>
      <c r="F260" s="193" t="s">
        <v>44</v>
      </c>
      <c r="G260" s="193" t="s">
        <v>225</v>
      </c>
      <c r="H260" s="193" t="s">
        <v>45</v>
      </c>
      <c r="I260" s="193" t="s">
        <v>46</v>
      </c>
      <c r="J260" s="193" t="s">
        <v>47</v>
      </c>
      <c r="K260" s="193" t="s">
        <v>186</v>
      </c>
      <c r="L260" s="193" t="s">
        <v>38</v>
      </c>
      <c r="M260" s="194">
        <v>201.4</v>
      </c>
    </row>
    <row r="261" spans="1:13" ht="13.5" x14ac:dyDescent="0.25">
      <c r="A261" s="193" t="s">
        <v>1256</v>
      </c>
      <c r="B261" s="193" t="s">
        <v>1257</v>
      </c>
      <c r="C261" s="193" t="s">
        <v>231</v>
      </c>
      <c r="D261" s="196">
        <v>4521</v>
      </c>
      <c r="E261" s="195" t="s">
        <v>1249</v>
      </c>
      <c r="F261" s="193" t="s">
        <v>44</v>
      </c>
      <c r="G261" s="193" t="s">
        <v>225</v>
      </c>
      <c r="H261" s="193" t="s">
        <v>45</v>
      </c>
      <c r="I261" s="193" t="s">
        <v>46</v>
      </c>
      <c r="J261" s="193" t="s">
        <v>47</v>
      </c>
      <c r="K261" s="193" t="s">
        <v>14</v>
      </c>
      <c r="L261" s="193" t="s">
        <v>40</v>
      </c>
      <c r="M261" s="194">
        <v>268.60000000000002</v>
      </c>
    </row>
    <row r="262" spans="1:13" ht="13.5" x14ac:dyDescent="0.25">
      <c r="A262" s="193" t="s">
        <v>1269</v>
      </c>
      <c r="B262" s="193" t="s">
        <v>1251</v>
      </c>
      <c r="C262" s="193" t="s">
        <v>231</v>
      </c>
      <c r="D262" s="196">
        <v>4521</v>
      </c>
      <c r="E262" s="195" t="s">
        <v>1249</v>
      </c>
      <c r="F262" s="193" t="s">
        <v>44</v>
      </c>
      <c r="G262" s="193" t="s">
        <v>225</v>
      </c>
      <c r="H262" s="193" t="s">
        <v>45</v>
      </c>
      <c r="I262" s="193" t="s">
        <v>202</v>
      </c>
      <c r="J262" s="193" t="s">
        <v>203</v>
      </c>
      <c r="K262" s="193" t="s">
        <v>14</v>
      </c>
      <c r="L262" s="193" t="s">
        <v>38</v>
      </c>
      <c r="M262" s="194">
        <v>150.80000000000001</v>
      </c>
    </row>
    <row r="263" spans="1:13" ht="13.5" x14ac:dyDescent="0.25">
      <c r="A263" s="193" t="s">
        <v>1270</v>
      </c>
      <c r="B263" s="193" t="s">
        <v>1253</v>
      </c>
      <c r="C263" s="193" t="s">
        <v>231</v>
      </c>
      <c r="D263" s="196">
        <v>4521</v>
      </c>
      <c r="E263" s="195" t="s">
        <v>1249</v>
      </c>
      <c r="F263" s="193" t="s">
        <v>44</v>
      </c>
      <c r="G263" s="193" t="s">
        <v>225</v>
      </c>
      <c r="H263" s="193" t="s">
        <v>45</v>
      </c>
      <c r="I263" s="193" t="s">
        <v>202</v>
      </c>
      <c r="J263" s="193" t="s">
        <v>203</v>
      </c>
      <c r="K263" s="193" t="s">
        <v>186</v>
      </c>
      <c r="L263" s="193" t="s">
        <v>40</v>
      </c>
      <c r="M263" s="194">
        <v>314.10000000000002</v>
      </c>
    </row>
    <row r="264" spans="1:13" ht="13.5" x14ac:dyDescent="0.25">
      <c r="A264" s="193" t="s">
        <v>1271</v>
      </c>
      <c r="B264" s="193" t="s">
        <v>1255</v>
      </c>
      <c r="C264" s="193" t="s">
        <v>231</v>
      </c>
      <c r="D264" s="196">
        <v>4521</v>
      </c>
      <c r="E264" s="195" t="s">
        <v>1249</v>
      </c>
      <c r="F264" s="193" t="s">
        <v>44</v>
      </c>
      <c r="G264" s="193" t="s">
        <v>225</v>
      </c>
      <c r="H264" s="193" t="s">
        <v>45</v>
      </c>
      <c r="I264" s="193" t="s">
        <v>202</v>
      </c>
      <c r="J264" s="193" t="s">
        <v>203</v>
      </c>
      <c r="K264" s="193" t="s">
        <v>186</v>
      </c>
      <c r="L264" s="193" t="s">
        <v>38</v>
      </c>
      <c r="M264" s="194">
        <v>188.5</v>
      </c>
    </row>
    <row r="265" spans="1:13" ht="13.5" x14ac:dyDescent="0.25">
      <c r="A265" s="193" t="s">
        <v>1272</v>
      </c>
      <c r="B265" s="193" t="s">
        <v>1257</v>
      </c>
      <c r="C265" s="193" t="s">
        <v>231</v>
      </c>
      <c r="D265" s="196">
        <v>4521</v>
      </c>
      <c r="E265" s="195" t="s">
        <v>1249</v>
      </c>
      <c r="F265" s="193" t="s">
        <v>44</v>
      </c>
      <c r="G265" s="193" t="s">
        <v>225</v>
      </c>
      <c r="H265" s="193" t="s">
        <v>45</v>
      </c>
      <c r="I265" s="193" t="s">
        <v>202</v>
      </c>
      <c r="J265" s="193" t="s">
        <v>203</v>
      </c>
      <c r="K265" s="193" t="s">
        <v>14</v>
      </c>
      <c r="L265" s="193" t="s">
        <v>40</v>
      </c>
      <c r="M265" s="194">
        <v>251.3</v>
      </c>
    </row>
    <row r="266" spans="1:13" ht="13.5" x14ac:dyDescent="0.25">
      <c r="A266" s="193" t="s">
        <v>1279</v>
      </c>
      <c r="B266" s="193" t="s">
        <v>1251</v>
      </c>
      <c r="C266" s="193" t="s">
        <v>231</v>
      </c>
      <c r="D266" s="196">
        <v>4521</v>
      </c>
      <c r="E266" s="195" t="s">
        <v>1249</v>
      </c>
      <c r="F266" s="193" t="s">
        <v>44</v>
      </c>
      <c r="G266" s="193" t="s">
        <v>225</v>
      </c>
      <c r="H266" s="193" t="s">
        <v>45</v>
      </c>
      <c r="I266" s="193" t="s">
        <v>48</v>
      </c>
      <c r="J266" s="193" t="s">
        <v>49</v>
      </c>
      <c r="K266" s="193" t="s">
        <v>14</v>
      </c>
      <c r="L266" s="193" t="s">
        <v>38</v>
      </c>
      <c r="M266" s="194">
        <v>141.1</v>
      </c>
    </row>
    <row r="267" spans="1:13" ht="13.5" x14ac:dyDescent="0.25">
      <c r="A267" s="193" t="s">
        <v>1280</v>
      </c>
      <c r="B267" s="193" t="s">
        <v>1253</v>
      </c>
      <c r="C267" s="193" t="s">
        <v>231</v>
      </c>
      <c r="D267" s="196">
        <v>4521</v>
      </c>
      <c r="E267" s="195" t="s">
        <v>1249</v>
      </c>
      <c r="F267" s="193" t="s">
        <v>44</v>
      </c>
      <c r="G267" s="193" t="s">
        <v>225</v>
      </c>
      <c r="H267" s="193" t="s">
        <v>45</v>
      </c>
      <c r="I267" s="193" t="s">
        <v>48</v>
      </c>
      <c r="J267" s="193" t="s">
        <v>49</v>
      </c>
      <c r="K267" s="193" t="s">
        <v>186</v>
      </c>
      <c r="L267" s="193" t="s">
        <v>40</v>
      </c>
      <c r="M267" s="194">
        <v>293.89999999999998</v>
      </c>
    </row>
    <row r="268" spans="1:13" ht="13.5" x14ac:dyDescent="0.25">
      <c r="A268" s="193" t="s">
        <v>1281</v>
      </c>
      <c r="B268" s="193" t="s">
        <v>1255</v>
      </c>
      <c r="C268" s="193" t="s">
        <v>231</v>
      </c>
      <c r="D268" s="196">
        <v>4521</v>
      </c>
      <c r="E268" s="195" t="s">
        <v>1249</v>
      </c>
      <c r="F268" s="193" t="s">
        <v>44</v>
      </c>
      <c r="G268" s="193" t="s">
        <v>225</v>
      </c>
      <c r="H268" s="193" t="s">
        <v>45</v>
      </c>
      <c r="I268" s="193" t="s">
        <v>48</v>
      </c>
      <c r="J268" s="193" t="s">
        <v>49</v>
      </c>
      <c r="K268" s="193" t="s">
        <v>186</v>
      </c>
      <c r="L268" s="193" t="s">
        <v>38</v>
      </c>
      <c r="M268" s="194">
        <v>176.3</v>
      </c>
    </row>
    <row r="269" spans="1:13" ht="13.5" x14ac:dyDescent="0.25">
      <c r="A269" s="193" t="s">
        <v>1282</v>
      </c>
      <c r="B269" s="193" t="s">
        <v>1257</v>
      </c>
      <c r="C269" s="193" t="s">
        <v>231</v>
      </c>
      <c r="D269" s="196">
        <v>4521</v>
      </c>
      <c r="E269" s="195" t="s">
        <v>1249</v>
      </c>
      <c r="F269" s="193" t="s">
        <v>44</v>
      </c>
      <c r="G269" s="193" t="s">
        <v>225</v>
      </c>
      <c r="H269" s="193" t="s">
        <v>45</v>
      </c>
      <c r="I269" s="193" t="s">
        <v>48</v>
      </c>
      <c r="J269" s="193" t="s">
        <v>49</v>
      </c>
      <c r="K269" s="193" t="s">
        <v>14</v>
      </c>
      <c r="L269" s="193" t="s">
        <v>40</v>
      </c>
      <c r="M269" s="194">
        <v>235.1</v>
      </c>
    </row>
    <row r="270" spans="1:13" ht="13.5" x14ac:dyDescent="0.25">
      <c r="A270" s="193" t="s">
        <v>1289</v>
      </c>
      <c r="B270" s="193" t="s">
        <v>1251</v>
      </c>
      <c r="C270" s="193" t="s">
        <v>231</v>
      </c>
      <c r="D270" s="196">
        <v>4521</v>
      </c>
      <c r="E270" s="195" t="s">
        <v>1249</v>
      </c>
      <c r="F270" s="193" t="s">
        <v>44</v>
      </c>
      <c r="G270" s="193" t="s">
        <v>225</v>
      </c>
      <c r="H270" s="193" t="s">
        <v>45</v>
      </c>
      <c r="I270" s="193" t="s">
        <v>50</v>
      </c>
      <c r="J270" s="193" t="s">
        <v>51</v>
      </c>
      <c r="K270" s="193" t="s">
        <v>14</v>
      </c>
      <c r="L270" s="193" t="s">
        <v>38</v>
      </c>
      <c r="M270" s="194">
        <v>132</v>
      </c>
    </row>
    <row r="271" spans="1:13" ht="13.5" x14ac:dyDescent="0.25">
      <c r="A271" s="193" t="s">
        <v>1290</v>
      </c>
      <c r="B271" s="193" t="s">
        <v>1253</v>
      </c>
      <c r="C271" s="193" t="s">
        <v>231</v>
      </c>
      <c r="D271" s="196">
        <v>4521</v>
      </c>
      <c r="E271" s="195" t="s">
        <v>1249</v>
      </c>
      <c r="F271" s="193" t="s">
        <v>44</v>
      </c>
      <c r="G271" s="193" t="s">
        <v>225</v>
      </c>
      <c r="H271" s="193" t="s">
        <v>45</v>
      </c>
      <c r="I271" s="193" t="s">
        <v>50</v>
      </c>
      <c r="J271" s="193" t="s">
        <v>51</v>
      </c>
      <c r="K271" s="193" t="s">
        <v>186</v>
      </c>
      <c r="L271" s="193" t="s">
        <v>40</v>
      </c>
      <c r="M271" s="194">
        <v>274.89999999999998</v>
      </c>
    </row>
    <row r="272" spans="1:13" ht="13.5" x14ac:dyDescent="0.25">
      <c r="A272" s="193" t="s">
        <v>1291</v>
      </c>
      <c r="B272" s="193" t="s">
        <v>1255</v>
      </c>
      <c r="C272" s="193" t="s">
        <v>231</v>
      </c>
      <c r="D272" s="196">
        <v>4521</v>
      </c>
      <c r="E272" s="195" t="s">
        <v>1249</v>
      </c>
      <c r="F272" s="193" t="s">
        <v>44</v>
      </c>
      <c r="G272" s="193" t="s">
        <v>225</v>
      </c>
      <c r="H272" s="193" t="s">
        <v>45</v>
      </c>
      <c r="I272" s="193" t="s">
        <v>50</v>
      </c>
      <c r="J272" s="193" t="s">
        <v>51</v>
      </c>
      <c r="K272" s="193" t="s">
        <v>186</v>
      </c>
      <c r="L272" s="193" t="s">
        <v>38</v>
      </c>
      <c r="M272" s="194">
        <v>165</v>
      </c>
    </row>
    <row r="273" spans="1:13" ht="13.5" x14ac:dyDescent="0.25">
      <c r="A273" s="193" t="s">
        <v>1292</v>
      </c>
      <c r="B273" s="193" t="s">
        <v>1257</v>
      </c>
      <c r="C273" s="193" t="s">
        <v>231</v>
      </c>
      <c r="D273" s="196">
        <v>4521</v>
      </c>
      <c r="E273" s="195" t="s">
        <v>1249</v>
      </c>
      <c r="F273" s="193" t="s">
        <v>44</v>
      </c>
      <c r="G273" s="193" t="s">
        <v>225</v>
      </c>
      <c r="H273" s="193" t="s">
        <v>45</v>
      </c>
      <c r="I273" s="193" t="s">
        <v>50</v>
      </c>
      <c r="J273" s="193" t="s">
        <v>51</v>
      </c>
      <c r="K273" s="193" t="s">
        <v>14</v>
      </c>
      <c r="L273" s="193" t="s">
        <v>40</v>
      </c>
      <c r="M273" s="194">
        <v>220</v>
      </c>
    </row>
    <row r="274" spans="1:13" ht="13.5" x14ac:dyDescent="0.25">
      <c r="A274" s="193" t="s">
        <v>1299</v>
      </c>
      <c r="B274" s="193" t="s">
        <v>1251</v>
      </c>
      <c r="C274" s="193" t="s">
        <v>231</v>
      </c>
      <c r="D274" s="196">
        <v>4521</v>
      </c>
      <c r="E274" s="195" t="s">
        <v>1249</v>
      </c>
      <c r="F274" s="193" t="s">
        <v>44</v>
      </c>
      <c r="G274" s="193" t="s">
        <v>225</v>
      </c>
      <c r="H274" s="193" t="s">
        <v>45</v>
      </c>
      <c r="I274" s="193" t="s">
        <v>204</v>
      </c>
      <c r="J274" s="193" t="s">
        <v>205</v>
      </c>
      <c r="K274" s="193" t="s">
        <v>14</v>
      </c>
      <c r="L274" s="193" t="s">
        <v>38</v>
      </c>
      <c r="M274" s="194">
        <v>123.5</v>
      </c>
    </row>
    <row r="275" spans="1:13" ht="13.5" x14ac:dyDescent="0.25">
      <c r="A275" s="193" t="s">
        <v>1300</v>
      </c>
      <c r="B275" s="193" t="s">
        <v>1253</v>
      </c>
      <c r="C275" s="193" t="s">
        <v>231</v>
      </c>
      <c r="D275" s="196">
        <v>4521</v>
      </c>
      <c r="E275" s="195" t="s">
        <v>1249</v>
      </c>
      <c r="F275" s="193" t="s">
        <v>44</v>
      </c>
      <c r="G275" s="193" t="s">
        <v>225</v>
      </c>
      <c r="H275" s="193" t="s">
        <v>45</v>
      </c>
      <c r="I275" s="193" t="s">
        <v>204</v>
      </c>
      <c r="J275" s="193" t="s">
        <v>205</v>
      </c>
      <c r="K275" s="193" t="s">
        <v>186</v>
      </c>
      <c r="L275" s="193" t="s">
        <v>40</v>
      </c>
      <c r="M275" s="194">
        <v>257.2</v>
      </c>
    </row>
    <row r="276" spans="1:13" ht="13.5" x14ac:dyDescent="0.25">
      <c r="A276" s="193" t="s">
        <v>1301</v>
      </c>
      <c r="B276" s="193" t="s">
        <v>1255</v>
      </c>
      <c r="C276" s="193" t="s">
        <v>231</v>
      </c>
      <c r="D276" s="196">
        <v>4521</v>
      </c>
      <c r="E276" s="195" t="s">
        <v>1249</v>
      </c>
      <c r="F276" s="193" t="s">
        <v>44</v>
      </c>
      <c r="G276" s="193" t="s">
        <v>225</v>
      </c>
      <c r="H276" s="193" t="s">
        <v>45</v>
      </c>
      <c r="I276" s="193" t="s">
        <v>204</v>
      </c>
      <c r="J276" s="193" t="s">
        <v>205</v>
      </c>
      <c r="K276" s="193" t="s">
        <v>186</v>
      </c>
      <c r="L276" s="193" t="s">
        <v>38</v>
      </c>
      <c r="M276" s="194">
        <v>154.30000000000001</v>
      </c>
    </row>
    <row r="277" spans="1:13" ht="13.5" x14ac:dyDescent="0.25">
      <c r="A277" s="193" t="s">
        <v>1302</v>
      </c>
      <c r="B277" s="193" t="s">
        <v>1257</v>
      </c>
      <c r="C277" s="193" t="s">
        <v>231</v>
      </c>
      <c r="D277" s="196">
        <v>4521</v>
      </c>
      <c r="E277" s="195" t="s">
        <v>1249</v>
      </c>
      <c r="F277" s="193" t="s">
        <v>44</v>
      </c>
      <c r="G277" s="193" t="s">
        <v>225</v>
      </c>
      <c r="H277" s="193" t="s">
        <v>45</v>
      </c>
      <c r="I277" s="193" t="s">
        <v>204</v>
      </c>
      <c r="J277" s="193" t="s">
        <v>205</v>
      </c>
      <c r="K277" s="193" t="s">
        <v>14</v>
      </c>
      <c r="L277" s="193" t="s">
        <v>40</v>
      </c>
      <c r="M277" s="194">
        <v>205.8</v>
      </c>
    </row>
    <row r="278" spans="1:13" ht="13.5" x14ac:dyDescent="0.25">
      <c r="A278" s="193" t="s">
        <v>1309</v>
      </c>
      <c r="B278" s="193" t="s">
        <v>1251</v>
      </c>
      <c r="C278" s="193" t="s">
        <v>231</v>
      </c>
      <c r="D278" s="196">
        <v>4521</v>
      </c>
      <c r="E278" s="195" t="s">
        <v>1249</v>
      </c>
      <c r="F278" s="193" t="s">
        <v>44</v>
      </c>
      <c r="G278" s="193" t="s">
        <v>225</v>
      </c>
      <c r="H278" s="193" t="s">
        <v>45</v>
      </c>
      <c r="I278" s="193" t="s">
        <v>52</v>
      </c>
      <c r="J278" s="193" t="s">
        <v>53</v>
      </c>
      <c r="K278" s="193" t="s">
        <v>14</v>
      </c>
      <c r="L278" s="193" t="s">
        <v>38</v>
      </c>
      <c r="M278" s="194">
        <v>115.5</v>
      </c>
    </row>
    <row r="279" spans="1:13" ht="13.5" x14ac:dyDescent="0.25">
      <c r="A279" s="193" t="s">
        <v>1310</v>
      </c>
      <c r="B279" s="193" t="s">
        <v>1253</v>
      </c>
      <c r="C279" s="193" t="s">
        <v>231</v>
      </c>
      <c r="D279" s="196">
        <v>4521</v>
      </c>
      <c r="E279" s="195" t="s">
        <v>1249</v>
      </c>
      <c r="F279" s="193" t="s">
        <v>44</v>
      </c>
      <c r="G279" s="193" t="s">
        <v>225</v>
      </c>
      <c r="H279" s="193" t="s">
        <v>45</v>
      </c>
      <c r="I279" s="193" t="s">
        <v>52</v>
      </c>
      <c r="J279" s="193" t="s">
        <v>53</v>
      </c>
      <c r="K279" s="193" t="s">
        <v>186</v>
      </c>
      <c r="L279" s="193" t="s">
        <v>40</v>
      </c>
      <c r="M279" s="194">
        <v>240.7</v>
      </c>
    </row>
    <row r="280" spans="1:13" ht="13.5" x14ac:dyDescent="0.25">
      <c r="A280" s="193" t="s">
        <v>1311</v>
      </c>
      <c r="B280" s="193" t="s">
        <v>1255</v>
      </c>
      <c r="C280" s="193" t="s">
        <v>231</v>
      </c>
      <c r="D280" s="196">
        <v>4521</v>
      </c>
      <c r="E280" s="195" t="s">
        <v>1249</v>
      </c>
      <c r="F280" s="193" t="s">
        <v>44</v>
      </c>
      <c r="G280" s="193" t="s">
        <v>225</v>
      </c>
      <c r="H280" s="193" t="s">
        <v>45</v>
      </c>
      <c r="I280" s="193" t="s">
        <v>52</v>
      </c>
      <c r="J280" s="193" t="s">
        <v>53</v>
      </c>
      <c r="K280" s="193" t="s">
        <v>186</v>
      </c>
      <c r="L280" s="193" t="s">
        <v>38</v>
      </c>
      <c r="M280" s="194">
        <v>144.4</v>
      </c>
    </row>
    <row r="281" spans="1:13" ht="13.5" x14ac:dyDescent="0.25">
      <c r="A281" s="193" t="s">
        <v>1312</v>
      </c>
      <c r="B281" s="193" t="s">
        <v>1257</v>
      </c>
      <c r="C281" s="193" t="s">
        <v>231</v>
      </c>
      <c r="D281" s="196">
        <v>4521</v>
      </c>
      <c r="E281" s="195" t="s">
        <v>1249</v>
      </c>
      <c r="F281" s="193" t="s">
        <v>44</v>
      </c>
      <c r="G281" s="193" t="s">
        <v>225</v>
      </c>
      <c r="H281" s="193" t="s">
        <v>45</v>
      </c>
      <c r="I281" s="193" t="s">
        <v>52</v>
      </c>
      <c r="J281" s="193" t="s">
        <v>53</v>
      </c>
      <c r="K281" s="193" t="s">
        <v>14</v>
      </c>
      <c r="L281" s="193" t="s">
        <v>40</v>
      </c>
      <c r="M281" s="194">
        <v>192.6</v>
      </c>
    </row>
    <row r="282" spans="1:13" ht="13.5" x14ac:dyDescent="0.25">
      <c r="A282" s="193" t="s">
        <v>1319</v>
      </c>
      <c r="B282" s="193" t="s">
        <v>1251</v>
      </c>
      <c r="C282" s="193" t="s">
        <v>231</v>
      </c>
      <c r="D282" s="196">
        <v>4521</v>
      </c>
      <c r="E282" s="195" t="s">
        <v>1249</v>
      </c>
      <c r="F282" s="193" t="s">
        <v>44</v>
      </c>
      <c r="G282" s="193" t="s">
        <v>225</v>
      </c>
      <c r="H282" s="193" t="s">
        <v>45</v>
      </c>
      <c r="I282" s="193" t="s">
        <v>54</v>
      </c>
      <c r="J282" s="193" t="s">
        <v>55</v>
      </c>
      <c r="K282" s="193" t="s">
        <v>14</v>
      </c>
      <c r="L282" s="193" t="s">
        <v>38</v>
      </c>
      <c r="M282" s="194">
        <v>108.1</v>
      </c>
    </row>
    <row r="283" spans="1:13" ht="13.5" x14ac:dyDescent="0.25">
      <c r="A283" s="193" t="s">
        <v>1320</v>
      </c>
      <c r="B283" s="193" t="s">
        <v>1253</v>
      </c>
      <c r="C283" s="193" t="s">
        <v>231</v>
      </c>
      <c r="D283" s="196">
        <v>4521</v>
      </c>
      <c r="E283" s="195" t="s">
        <v>1249</v>
      </c>
      <c r="F283" s="193" t="s">
        <v>44</v>
      </c>
      <c r="G283" s="193" t="s">
        <v>225</v>
      </c>
      <c r="H283" s="193" t="s">
        <v>45</v>
      </c>
      <c r="I283" s="193" t="s">
        <v>54</v>
      </c>
      <c r="J283" s="193" t="s">
        <v>55</v>
      </c>
      <c r="K283" s="193" t="s">
        <v>186</v>
      </c>
      <c r="L283" s="193" t="s">
        <v>40</v>
      </c>
      <c r="M283" s="194">
        <v>225.2</v>
      </c>
    </row>
    <row r="284" spans="1:13" ht="13.5" x14ac:dyDescent="0.25">
      <c r="A284" s="193" t="s">
        <v>1321</v>
      </c>
      <c r="B284" s="193" t="s">
        <v>1255</v>
      </c>
      <c r="C284" s="193" t="s">
        <v>231</v>
      </c>
      <c r="D284" s="196">
        <v>4521</v>
      </c>
      <c r="E284" s="195" t="s">
        <v>1249</v>
      </c>
      <c r="F284" s="193" t="s">
        <v>44</v>
      </c>
      <c r="G284" s="193" t="s">
        <v>225</v>
      </c>
      <c r="H284" s="193" t="s">
        <v>45</v>
      </c>
      <c r="I284" s="193" t="s">
        <v>54</v>
      </c>
      <c r="J284" s="193" t="s">
        <v>55</v>
      </c>
      <c r="K284" s="193" t="s">
        <v>186</v>
      </c>
      <c r="L284" s="193" t="s">
        <v>38</v>
      </c>
      <c r="M284" s="194">
        <v>135.1</v>
      </c>
    </row>
    <row r="285" spans="1:13" ht="13.5" x14ac:dyDescent="0.25">
      <c r="A285" s="193" t="s">
        <v>1322</v>
      </c>
      <c r="B285" s="193" t="s">
        <v>1257</v>
      </c>
      <c r="C285" s="193" t="s">
        <v>231</v>
      </c>
      <c r="D285" s="196">
        <v>4521</v>
      </c>
      <c r="E285" s="195" t="s">
        <v>1249</v>
      </c>
      <c r="F285" s="193" t="s">
        <v>44</v>
      </c>
      <c r="G285" s="193" t="s">
        <v>225</v>
      </c>
      <c r="H285" s="193" t="s">
        <v>45</v>
      </c>
      <c r="I285" s="193" t="s">
        <v>54</v>
      </c>
      <c r="J285" s="193" t="s">
        <v>55</v>
      </c>
      <c r="K285" s="193" t="s">
        <v>14</v>
      </c>
      <c r="L285" s="193" t="s">
        <v>40</v>
      </c>
      <c r="M285" s="194">
        <v>180.1</v>
      </c>
    </row>
    <row r="286" spans="1:13" ht="13.5" x14ac:dyDescent="0.25">
      <c r="A286" s="193" t="s">
        <v>1329</v>
      </c>
      <c r="B286" s="193" t="s">
        <v>1251</v>
      </c>
      <c r="C286" s="193" t="s">
        <v>231</v>
      </c>
      <c r="D286" s="196">
        <v>4521</v>
      </c>
      <c r="E286" s="195" t="s">
        <v>1249</v>
      </c>
      <c r="F286" s="193" t="s">
        <v>44</v>
      </c>
      <c r="G286" s="193" t="s">
        <v>225</v>
      </c>
      <c r="H286" s="193" t="s">
        <v>45</v>
      </c>
      <c r="I286" s="193" t="s">
        <v>206</v>
      </c>
      <c r="J286" s="193" t="s">
        <v>61</v>
      </c>
      <c r="K286" s="193" t="s">
        <v>14</v>
      </c>
      <c r="L286" s="193" t="s">
        <v>38</v>
      </c>
      <c r="M286" s="194">
        <v>101.1</v>
      </c>
    </row>
    <row r="287" spans="1:13" ht="13.5" x14ac:dyDescent="0.25">
      <c r="A287" s="193" t="s">
        <v>1330</v>
      </c>
      <c r="B287" s="193" t="s">
        <v>1253</v>
      </c>
      <c r="C287" s="193" t="s">
        <v>231</v>
      </c>
      <c r="D287" s="196">
        <v>4521</v>
      </c>
      <c r="E287" s="195" t="s">
        <v>1249</v>
      </c>
      <c r="F287" s="193" t="s">
        <v>44</v>
      </c>
      <c r="G287" s="193" t="s">
        <v>225</v>
      </c>
      <c r="H287" s="193" t="s">
        <v>45</v>
      </c>
      <c r="I287" s="193" t="s">
        <v>206</v>
      </c>
      <c r="J287" s="193" t="s">
        <v>61</v>
      </c>
      <c r="K287" s="193" t="s">
        <v>186</v>
      </c>
      <c r="L287" s="193" t="s">
        <v>40</v>
      </c>
      <c r="M287" s="194">
        <v>210.7</v>
      </c>
    </row>
    <row r="288" spans="1:13" ht="13.5" x14ac:dyDescent="0.25">
      <c r="A288" s="193" t="s">
        <v>1331</v>
      </c>
      <c r="B288" s="193" t="s">
        <v>1255</v>
      </c>
      <c r="C288" s="193" t="s">
        <v>231</v>
      </c>
      <c r="D288" s="196">
        <v>4521</v>
      </c>
      <c r="E288" s="195" t="s">
        <v>1249</v>
      </c>
      <c r="F288" s="193" t="s">
        <v>44</v>
      </c>
      <c r="G288" s="193" t="s">
        <v>225</v>
      </c>
      <c r="H288" s="193" t="s">
        <v>45</v>
      </c>
      <c r="I288" s="193" t="s">
        <v>206</v>
      </c>
      <c r="J288" s="193" t="s">
        <v>61</v>
      </c>
      <c r="K288" s="193" t="s">
        <v>186</v>
      </c>
      <c r="L288" s="193" t="s">
        <v>38</v>
      </c>
      <c r="M288" s="194">
        <v>126.4</v>
      </c>
    </row>
    <row r="289" spans="1:13" ht="13.5" x14ac:dyDescent="0.25">
      <c r="A289" s="193" t="s">
        <v>1332</v>
      </c>
      <c r="B289" s="193" t="s">
        <v>1257</v>
      </c>
      <c r="C289" s="193" t="s">
        <v>231</v>
      </c>
      <c r="D289" s="196">
        <v>4521</v>
      </c>
      <c r="E289" s="195" t="s">
        <v>1249</v>
      </c>
      <c r="F289" s="193" t="s">
        <v>44</v>
      </c>
      <c r="G289" s="193" t="s">
        <v>225</v>
      </c>
      <c r="H289" s="193" t="s">
        <v>45</v>
      </c>
      <c r="I289" s="193" t="s">
        <v>206</v>
      </c>
      <c r="J289" s="193" t="s">
        <v>61</v>
      </c>
      <c r="K289" s="193" t="s">
        <v>14</v>
      </c>
      <c r="L289" s="193" t="s">
        <v>40</v>
      </c>
      <c r="M289" s="194">
        <v>168.6</v>
      </c>
    </row>
    <row r="290" spans="1:13" ht="13.5" x14ac:dyDescent="0.25">
      <c r="A290" s="197" t="s">
        <v>641</v>
      </c>
      <c r="B290" s="197" t="s">
        <v>642</v>
      </c>
      <c r="C290" s="197" t="s">
        <v>31</v>
      </c>
      <c r="D290" s="200">
        <v>4541</v>
      </c>
      <c r="E290" s="198" t="s">
        <v>634</v>
      </c>
      <c r="F290" s="197" t="s">
        <v>2123</v>
      </c>
      <c r="G290" s="197" t="s">
        <v>2124</v>
      </c>
      <c r="H290" s="197" t="s">
        <v>45</v>
      </c>
      <c r="I290" s="197" t="s">
        <v>46</v>
      </c>
      <c r="J290" s="197" t="s">
        <v>2125</v>
      </c>
      <c r="K290" s="197" t="s">
        <v>186</v>
      </c>
      <c r="L290" s="197" t="s">
        <v>40</v>
      </c>
      <c r="M290" s="199">
        <v>873</v>
      </c>
    </row>
    <row r="291" spans="1:13" ht="13.5" x14ac:dyDescent="0.25">
      <c r="A291" s="197" t="s">
        <v>639</v>
      </c>
      <c r="B291" s="197" t="s">
        <v>640</v>
      </c>
      <c r="C291" s="197" t="s">
        <v>31</v>
      </c>
      <c r="D291" s="200">
        <v>4541</v>
      </c>
      <c r="E291" s="198" t="s">
        <v>634</v>
      </c>
      <c r="F291" s="197" t="s">
        <v>2123</v>
      </c>
      <c r="G291" s="197" t="s">
        <v>2124</v>
      </c>
      <c r="H291" s="197" t="s">
        <v>45</v>
      </c>
      <c r="I291" s="197" t="s">
        <v>46</v>
      </c>
      <c r="J291" s="197" t="s">
        <v>2125</v>
      </c>
      <c r="K291" s="197" t="s">
        <v>14</v>
      </c>
      <c r="L291" s="197" t="s">
        <v>38</v>
      </c>
      <c r="M291" s="199">
        <v>419</v>
      </c>
    </row>
    <row r="292" spans="1:13" ht="13.5" x14ac:dyDescent="0.25">
      <c r="A292" s="197" t="s">
        <v>643</v>
      </c>
      <c r="B292" s="197" t="s">
        <v>644</v>
      </c>
      <c r="C292" s="197" t="s">
        <v>31</v>
      </c>
      <c r="D292" s="200">
        <v>4541</v>
      </c>
      <c r="E292" s="198" t="s">
        <v>634</v>
      </c>
      <c r="F292" s="197" t="s">
        <v>2123</v>
      </c>
      <c r="G292" s="197" t="s">
        <v>2124</v>
      </c>
      <c r="H292" s="197" t="s">
        <v>45</v>
      </c>
      <c r="I292" s="197" t="s">
        <v>46</v>
      </c>
      <c r="J292" s="197" t="s">
        <v>2125</v>
      </c>
      <c r="K292" s="197" t="s">
        <v>186</v>
      </c>
      <c r="L292" s="197" t="s">
        <v>38</v>
      </c>
      <c r="M292" s="199">
        <v>523.79999999999995</v>
      </c>
    </row>
    <row r="293" spans="1:13" ht="13.5" x14ac:dyDescent="0.25">
      <c r="A293" s="197" t="s">
        <v>637</v>
      </c>
      <c r="B293" s="197" t="s">
        <v>638</v>
      </c>
      <c r="C293" s="197" t="s">
        <v>31</v>
      </c>
      <c r="D293" s="200">
        <v>4541</v>
      </c>
      <c r="E293" s="198" t="s">
        <v>634</v>
      </c>
      <c r="F293" s="197" t="s">
        <v>2123</v>
      </c>
      <c r="G293" s="197" t="s">
        <v>2124</v>
      </c>
      <c r="H293" s="197" t="s">
        <v>45</v>
      </c>
      <c r="I293" s="197" t="s">
        <v>46</v>
      </c>
      <c r="J293" s="197" t="s">
        <v>2125</v>
      </c>
      <c r="K293" s="197" t="s">
        <v>14</v>
      </c>
      <c r="L293" s="197" t="s">
        <v>40</v>
      </c>
      <c r="M293" s="199">
        <v>698.4</v>
      </c>
    </row>
    <row r="294" spans="1:13" ht="13.5" x14ac:dyDescent="0.25">
      <c r="A294" s="197" t="s">
        <v>687</v>
      </c>
      <c r="B294" s="197" t="s">
        <v>642</v>
      </c>
      <c r="C294" s="197" t="s">
        <v>31</v>
      </c>
      <c r="D294" s="200">
        <v>4541</v>
      </c>
      <c r="E294" s="198" t="s">
        <v>634</v>
      </c>
      <c r="F294" s="197" t="s">
        <v>2123</v>
      </c>
      <c r="G294" s="197" t="s">
        <v>2124</v>
      </c>
      <c r="H294" s="197" t="s">
        <v>45</v>
      </c>
      <c r="I294" s="197" t="s">
        <v>202</v>
      </c>
      <c r="J294" s="197" t="s">
        <v>2126</v>
      </c>
      <c r="K294" s="197" t="s">
        <v>186</v>
      </c>
      <c r="L294" s="197" t="s">
        <v>40</v>
      </c>
      <c r="M294" s="199">
        <v>844.2</v>
      </c>
    </row>
    <row r="295" spans="1:13" ht="13.5" x14ac:dyDescent="0.25">
      <c r="A295" s="197" t="s">
        <v>686</v>
      </c>
      <c r="B295" s="197" t="s">
        <v>640</v>
      </c>
      <c r="C295" s="197" t="s">
        <v>31</v>
      </c>
      <c r="D295" s="200">
        <v>4541</v>
      </c>
      <c r="E295" s="198" t="s">
        <v>634</v>
      </c>
      <c r="F295" s="197" t="s">
        <v>2123</v>
      </c>
      <c r="G295" s="197" t="s">
        <v>2124</v>
      </c>
      <c r="H295" s="197" t="s">
        <v>45</v>
      </c>
      <c r="I295" s="197" t="s">
        <v>202</v>
      </c>
      <c r="J295" s="197" t="s">
        <v>2126</v>
      </c>
      <c r="K295" s="197" t="s">
        <v>14</v>
      </c>
      <c r="L295" s="197" t="s">
        <v>38</v>
      </c>
      <c r="M295" s="199">
        <v>405.2</v>
      </c>
    </row>
    <row r="296" spans="1:13" ht="13.5" x14ac:dyDescent="0.25">
      <c r="A296" s="197" t="s">
        <v>688</v>
      </c>
      <c r="B296" s="197" t="s">
        <v>644</v>
      </c>
      <c r="C296" s="197" t="s">
        <v>31</v>
      </c>
      <c r="D296" s="200">
        <v>4541</v>
      </c>
      <c r="E296" s="198" t="s">
        <v>634</v>
      </c>
      <c r="F296" s="197" t="s">
        <v>2123</v>
      </c>
      <c r="G296" s="197" t="s">
        <v>2124</v>
      </c>
      <c r="H296" s="197" t="s">
        <v>45</v>
      </c>
      <c r="I296" s="197" t="s">
        <v>202</v>
      </c>
      <c r="J296" s="197" t="s">
        <v>2126</v>
      </c>
      <c r="K296" s="197" t="s">
        <v>186</v>
      </c>
      <c r="L296" s="197" t="s">
        <v>38</v>
      </c>
      <c r="M296" s="199">
        <v>506.5</v>
      </c>
    </row>
    <row r="297" spans="1:13" ht="13.5" x14ac:dyDescent="0.25">
      <c r="A297" s="197" t="s">
        <v>685</v>
      </c>
      <c r="B297" s="197" t="s">
        <v>638</v>
      </c>
      <c r="C297" s="197" t="s">
        <v>31</v>
      </c>
      <c r="D297" s="200">
        <v>4541</v>
      </c>
      <c r="E297" s="198" t="s">
        <v>634</v>
      </c>
      <c r="F297" s="197" t="s">
        <v>2123</v>
      </c>
      <c r="G297" s="197" t="s">
        <v>2124</v>
      </c>
      <c r="H297" s="197" t="s">
        <v>45</v>
      </c>
      <c r="I297" s="197" t="s">
        <v>202</v>
      </c>
      <c r="J297" s="197" t="s">
        <v>2126</v>
      </c>
      <c r="K297" s="197" t="s">
        <v>14</v>
      </c>
      <c r="L297" s="197" t="s">
        <v>40</v>
      </c>
      <c r="M297" s="199">
        <v>675.4</v>
      </c>
    </row>
    <row r="298" spans="1:13" ht="13.5" x14ac:dyDescent="0.25">
      <c r="A298" s="197" t="s">
        <v>717</v>
      </c>
      <c r="B298" s="197" t="s">
        <v>642</v>
      </c>
      <c r="C298" s="197" t="s">
        <v>31</v>
      </c>
      <c r="D298" s="200">
        <v>4541</v>
      </c>
      <c r="E298" s="198" t="s">
        <v>634</v>
      </c>
      <c r="F298" s="197" t="s">
        <v>2123</v>
      </c>
      <c r="G298" s="197" t="s">
        <v>2124</v>
      </c>
      <c r="H298" s="197" t="s">
        <v>45</v>
      </c>
      <c r="I298" s="197" t="s">
        <v>48</v>
      </c>
      <c r="J298" s="197" t="s">
        <v>2127</v>
      </c>
      <c r="K298" s="197" t="s">
        <v>186</v>
      </c>
      <c r="L298" s="197" t="s">
        <v>40</v>
      </c>
      <c r="M298" s="199">
        <v>790.5</v>
      </c>
    </row>
    <row r="299" spans="1:13" ht="13.5" x14ac:dyDescent="0.25">
      <c r="A299" s="197" t="s">
        <v>716</v>
      </c>
      <c r="B299" s="197" t="s">
        <v>640</v>
      </c>
      <c r="C299" s="197" t="s">
        <v>31</v>
      </c>
      <c r="D299" s="200">
        <v>4541</v>
      </c>
      <c r="E299" s="198" t="s">
        <v>634</v>
      </c>
      <c r="F299" s="197" t="s">
        <v>2123</v>
      </c>
      <c r="G299" s="197" t="s">
        <v>2124</v>
      </c>
      <c r="H299" s="197" t="s">
        <v>45</v>
      </c>
      <c r="I299" s="197" t="s">
        <v>48</v>
      </c>
      <c r="J299" s="197" t="s">
        <v>2127</v>
      </c>
      <c r="K299" s="197" t="s">
        <v>14</v>
      </c>
      <c r="L299" s="197" t="s">
        <v>38</v>
      </c>
      <c r="M299" s="199">
        <v>379.4</v>
      </c>
    </row>
    <row r="300" spans="1:13" ht="13.5" x14ac:dyDescent="0.25">
      <c r="A300" s="197" t="s">
        <v>718</v>
      </c>
      <c r="B300" s="197" t="s">
        <v>644</v>
      </c>
      <c r="C300" s="197" t="s">
        <v>31</v>
      </c>
      <c r="D300" s="200">
        <v>4541</v>
      </c>
      <c r="E300" s="198" t="s">
        <v>634</v>
      </c>
      <c r="F300" s="197" t="s">
        <v>2123</v>
      </c>
      <c r="G300" s="197" t="s">
        <v>2124</v>
      </c>
      <c r="H300" s="197" t="s">
        <v>45</v>
      </c>
      <c r="I300" s="197" t="s">
        <v>48</v>
      </c>
      <c r="J300" s="197" t="s">
        <v>2127</v>
      </c>
      <c r="K300" s="197" t="s">
        <v>186</v>
      </c>
      <c r="L300" s="197" t="s">
        <v>38</v>
      </c>
      <c r="M300" s="199">
        <v>474.3</v>
      </c>
    </row>
    <row r="301" spans="1:13" ht="13.5" x14ac:dyDescent="0.25">
      <c r="A301" s="197" t="s">
        <v>715</v>
      </c>
      <c r="B301" s="197" t="s">
        <v>638</v>
      </c>
      <c r="C301" s="197" t="s">
        <v>31</v>
      </c>
      <c r="D301" s="200">
        <v>4541</v>
      </c>
      <c r="E301" s="198" t="s">
        <v>634</v>
      </c>
      <c r="F301" s="197" t="s">
        <v>2123</v>
      </c>
      <c r="G301" s="197" t="s">
        <v>2124</v>
      </c>
      <c r="H301" s="197" t="s">
        <v>45</v>
      </c>
      <c r="I301" s="197" t="s">
        <v>48</v>
      </c>
      <c r="J301" s="197" t="s">
        <v>2127</v>
      </c>
      <c r="K301" s="197" t="s">
        <v>14</v>
      </c>
      <c r="L301" s="197" t="s">
        <v>40</v>
      </c>
      <c r="M301" s="199">
        <v>632.4</v>
      </c>
    </row>
    <row r="302" spans="1:13" ht="13.5" x14ac:dyDescent="0.25">
      <c r="A302" s="197" t="s">
        <v>747</v>
      </c>
      <c r="B302" s="197" t="s">
        <v>642</v>
      </c>
      <c r="C302" s="197" t="s">
        <v>31</v>
      </c>
      <c r="D302" s="200">
        <v>4541</v>
      </c>
      <c r="E302" s="198" t="s">
        <v>634</v>
      </c>
      <c r="F302" s="197" t="s">
        <v>2123</v>
      </c>
      <c r="G302" s="197" t="s">
        <v>2124</v>
      </c>
      <c r="H302" s="197" t="s">
        <v>45</v>
      </c>
      <c r="I302" s="197" t="s">
        <v>50</v>
      </c>
      <c r="J302" s="197" t="s">
        <v>2128</v>
      </c>
      <c r="K302" s="197" t="s">
        <v>186</v>
      </c>
      <c r="L302" s="197" t="s">
        <v>40</v>
      </c>
      <c r="M302" s="199">
        <v>740</v>
      </c>
    </row>
    <row r="303" spans="1:13" ht="13.5" x14ac:dyDescent="0.25">
      <c r="A303" s="197" t="s">
        <v>746</v>
      </c>
      <c r="B303" s="197" t="s">
        <v>640</v>
      </c>
      <c r="C303" s="197" t="s">
        <v>31</v>
      </c>
      <c r="D303" s="200">
        <v>4541</v>
      </c>
      <c r="E303" s="198" t="s">
        <v>634</v>
      </c>
      <c r="F303" s="197" t="s">
        <v>2123</v>
      </c>
      <c r="G303" s="197" t="s">
        <v>2124</v>
      </c>
      <c r="H303" s="197" t="s">
        <v>45</v>
      </c>
      <c r="I303" s="197" t="s">
        <v>50</v>
      </c>
      <c r="J303" s="197" t="s">
        <v>2128</v>
      </c>
      <c r="K303" s="197" t="s">
        <v>14</v>
      </c>
      <c r="L303" s="197" t="s">
        <v>38</v>
      </c>
      <c r="M303" s="199">
        <v>355.2</v>
      </c>
    </row>
    <row r="304" spans="1:13" ht="13.5" x14ac:dyDescent="0.25">
      <c r="A304" s="197" t="s">
        <v>748</v>
      </c>
      <c r="B304" s="197" t="s">
        <v>644</v>
      </c>
      <c r="C304" s="197" t="s">
        <v>31</v>
      </c>
      <c r="D304" s="200">
        <v>4541</v>
      </c>
      <c r="E304" s="198" t="s">
        <v>634</v>
      </c>
      <c r="F304" s="197" t="s">
        <v>2123</v>
      </c>
      <c r="G304" s="197" t="s">
        <v>2124</v>
      </c>
      <c r="H304" s="197" t="s">
        <v>45</v>
      </c>
      <c r="I304" s="197" t="s">
        <v>50</v>
      </c>
      <c r="J304" s="197" t="s">
        <v>2128</v>
      </c>
      <c r="K304" s="197" t="s">
        <v>186</v>
      </c>
      <c r="L304" s="197" t="s">
        <v>38</v>
      </c>
      <c r="M304" s="199">
        <v>444</v>
      </c>
    </row>
    <row r="305" spans="1:13" ht="13.5" x14ac:dyDescent="0.25">
      <c r="A305" s="197" t="s">
        <v>745</v>
      </c>
      <c r="B305" s="197" t="s">
        <v>638</v>
      </c>
      <c r="C305" s="197" t="s">
        <v>31</v>
      </c>
      <c r="D305" s="200">
        <v>4541</v>
      </c>
      <c r="E305" s="198" t="s">
        <v>634</v>
      </c>
      <c r="F305" s="197" t="s">
        <v>2123</v>
      </c>
      <c r="G305" s="197" t="s">
        <v>2124</v>
      </c>
      <c r="H305" s="197" t="s">
        <v>45</v>
      </c>
      <c r="I305" s="197" t="s">
        <v>50</v>
      </c>
      <c r="J305" s="197" t="s">
        <v>2128</v>
      </c>
      <c r="K305" s="197" t="s">
        <v>14</v>
      </c>
      <c r="L305" s="197" t="s">
        <v>40</v>
      </c>
      <c r="M305" s="199">
        <v>592</v>
      </c>
    </row>
    <row r="306" spans="1:13" ht="13.5" x14ac:dyDescent="0.25">
      <c r="A306" s="197" t="s">
        <v>777</v>
      </c>
      <c r="B306" s="197" t="s">
        <v>642</v>
      </c>
      <c r="C306" s="197" t="s">
        <v>31</v>
      </c>
      <c r="D306" s="200">
        <v>4541</v>
      </c>
      <c r="E306" s="198" t="s">
        <v>634</v>
      </c>
      <c r="F306" s="197" t="s">
        <v>2123</v>
      </c>
      <c r="G306" s="197" t="s">
        <v>2124</v>
      </c>
      <c r="H306" s="197" t="s">
        <v>45</v>
      </c>
      <c r="I306" s="197" t="s">
        <v>204</v>
      </c>
      <c r="J306" s="197" t="s">
        <v>2129</v>
      </c>
      <c r="K306" s="197" t="s">
        <v>186</v>
      </c>
      <c r="L306" s="197" t="s">
        <v>40</v>
      </c>
      <c r="M306" s="199">
        <v>683.3</v>
      </c>
    </row>
    <row r="307" spans="1:13" ht="13.5" x14ac:dyDescent="0.25">
      <c r="A307" s="197" t="s">
        <v>776</v>
      </c>
      <c r="B307" s="197" t="s">
        <v>640</v>
      </c>
      <c r="C307" s="197" t="s">
        <v>31</v>
      </c>
      <c r="D307" s="200">
        <v>4541</v>
      </c>
      <c r="E307" s="198" t="s">
        <v>634</v>
      </c>
      <c r="F307" s="197" t="s">
        <v>2123</v>
      </c>
      <c r="G307" s="197" t="s">
        <v>2124</v>
      </c>
      <c r="H307" s="197" t="s">
        <v>45</v>
      </c>
      <c r="I307" s="197" t="s">
        <v>204</v>
      </c>
      <c r="J307" s="197" t="s">
        <v>2129</v>
      </c>
      <c r="K307" s="197" t="s">
        <v>14</v>
      </c>
      <c r="L307" s="197" t="s">
        <v>38</v>
      </c>
      <c r="M307" s="199">
        <v>328</v>
      </c>
    </row>
    <row r="308" spans="1:13" ht="13.5" x14ac:dyDescent="0.25">
      <c r="A308" s="197" t="s">
        <v>778</v>
      </c>
      <c r="B308" s="197" t="s">
        <v>644</v>
      </c>
      <c r="C308" s="197" t="s">
        <v>31</v>
      </c>
      <c r="D308" s="200">
        <v>4541</v>
      </c>
      <c r="E308" s="198" t="s">
        <v>634</v>
      </c>
      <c r="F308" s="197" t="s">
        <v>2123</v>
      </c>
      <c r="G308" s="197" t="s">
        <v>2124</v>
      </c>
      <c r="H308" s="197" t="s">
        <v>45</v>
      </c>
      <c r="I308" s="197" t="s">
        <v>204</v>
      </c>
      <c r="J308" s="197" t="s">
        <v>2129</v>
      </c>
      <c r="K308" s="197" t="s">
        <v>186</v>
      </c>
      <c r="L308" s="197" t="s">
        <v>38</v>
      </c>
      <c r="M308" s="199">
        <v>410</v>
      </c>
    </row>
    <row r="309" spans="1:13" ht="13.5" x14ac:dyDescent="0.25">
      <c r="A309" s="197" t="s">
        <v>775</v>
      </c>
      <c r="B309" s="197" t="s">
        <v>638</v>
      </c>
      <c r="C309" s="197" t="s">
        <v>31</v>
      </c>
      <c r="D309" s="200">
        <v>4541</v>
      </c>
      <c r="E309" s="198" t="s">
        <v>634</v>
      </c>
      <c r="F309" s="197" t="s">
        <v>2123</v>
      </c>
      <c r="G309" s="197" t="s">
        <v>2124</v>
      </c>
      <c r="H309" s="197" t="s">
        <v>45</v>
      </c>
      <c r="I309" s="197" t="s">
        <v>204</v>
      </c>
      <c r="J309" s="197" t="s">
        <v>2129</v>
      </c>
      <c r="K309" s="197" t="s">
        <v>14</v>
      </c>
      <c r="L309" s="197" t="s">
        <v>40</v>
      </c>
      <c r="M309" s="199">
        <v>546.6</v>
      </c>
    </row>
    <row r="310" spans="1:13" ht="13.5" x14ac:dyDescent="0.25">
      <c r="A310" s="197" t="s">
        <v>807</v>
      </c>
      <c r="B310" s="197" t="s">
        <v>642</v>
      </c>
      <c r="C310" s="197" t="s">
        <v>31</v>
      </c>
      <c r="D310" s="200">
        <v>4541</v>
      </c>
      <c r="E310" s="198" t="s">
        <v>634</v>
      </c>
      <c r="F310" s="197" t="s">
        <v>2123</v>
      </c>
      <c r="G310" s="197" t="s">
        <v>2124</v>
      </c>
      <c r="H310" s="197" t="s">
        <v>45</v>
      </c>
      <c r="I310" s="197" t="s">
        <v>52</v>
      </c>
      <c r="J310" s="197" t="s">
        <v>2130</v>
      </c>
      <c r="K310" s="197" t="s">
        <v>186</v>
      </c>
      <c r="L310" s="197" t="s">
        <v>40</v>
      </c>
      <c r="M310" s="199">
        <v>631</v>
      </c>
    </row>
    <row r="311" spans="1:13" ht="13.5" x14ac:dyDescent="0.25">
      <c r="A311" s="197" t="s">
        <v>806</v>
      </c>
      <c r="B311" s="197" t="s">
        <v>640</v>
      </c>
      <c r="C311" s="197" t="s">
        <v>31</v>
      </c>
      <c r="D311" s="200">
        <v>4541</v>
      </c>
      <c r="E311" s="198" t="s">
        <v>634</v>
      </c>
      <c r="F311" s="197" t="s">
        <v>2123</v>
      </c>
      <c r="G311" s="197" t="s">
        <v>2124</v>
      </c>
      <c r="H311" s="197" t="s">
        <v>45</v>
      </c>
      <c r="I311" s="197" t="s">
        <v>52</v>
      </c>
      <c r="J311" s="197" t="s">
        <v>2130</v>
      </c>
      <c r="K311" s="197" t="s">
        <v>14</v>
      </c>
      <c r="L311" s="197" t="s">
        <v>38</v>
      </c>
      <c r="M311" s="199">
        <v>302.89999999999998</v>
      </c>
    </row>
    <row r="312" spans="1:13" ht="13.5" x14ac:dyDescent="0.25">
      <c r="A312" s="197" t="s">
        <v>808</v>
      </c>
      <c r="B312" s="197" t="s">
        <v>644</v>
      </c>
      <c r="C312" s="197" t="s">
        <v>31</v>
      </c>
      <c r="D312" s="200">
        <v>4541</v>
      </c>
      <c r="E312" s="198" t="s">
        <v>634</v>
      </c>
      <c r="F312" s="197" t="s">
        <v>2123</v>
      </c>
      <c r="G312" s="197" t="s">
        <v>2124</v>
      </c>
      <c r="H312" s="197" t="s">
        <v>45</v>
      </c>
      <c r="I312" s="197" t="s">
        <v>52</v>
      </c>
      <c r="J312" s="197" t="s">
        <v>2130</v>
      </c>
      <c r="K312" s="197" t="s">
        <v>186</v>
      </c>
      <c r="L312" s="197" t="s">
        <v>38</v>
      </c>
      <c r="M312" s="199">
        <v>378.6</v>
      </c>
    </row>
    <row r="313" spans="1:13" ht="13.5" x14ac:dyDescent="0.25">
      <c r="A313" s="197" t="s">
        <v>805</v>
      </c>
      <c r="B313" s="197" t="s">
        <v>638</v>
      </c>
      <c r="C313" s="197" t="s">
        <v>31</v>
      </c>
      <c r="D313" s="200">
        <v>4541</v>
      </c>
      <c r="E313" s="198" t="s">
        <v>634</v>
      </c>
      <c r="F313" s="197" t="s">
        <v>2123</v>
      </c>
      <c r="G313" s="197" t="s">
        <v>2124</v>
      </c>
      <c r="H313" s="197" t="s">
        <v>45</v>
      </c>
      <c r="I313" s="197" t="s">
        <v>52</v>
      </c>
      <c r="J313" s="197" t="s">
        <v>2130</v>
      </c>
      <c r="K313" s="197" t="s">
        <v>14</v>
      </c>
      <c r="L313" s="197" t="s">
        <v>40</v>
      </c>
      <c r="M313" s="199">
        <v>504.8</v>
      </c>
    </row>
    <row r="314" spans="1:13" ht="13.5" x14ac:dyDescent="0.25">
      <c r="A314" s="197" t="s">
        <v>837</v>
      </c>
      <c r="B314" s="197" t="s">
        <v>642</v>
      </c>
      <c r="C314" s="197" t="s">
        <v>31</v>
      </c>
      <c r="D314" s="200">
        <v>4541</v>
      </c>
      <c r="E314" s="198" t="s">
        <v>634</v>
      </c>
      <c r="F314" s="197" t="s">
        <v>2123</v>
      </c>
      <c r="G314" s="197" t="s">
        <v>2124</v>
      </c>
      <c r="H314" s="197" t="s">
        <v>45</v>
      </c>
      <c r="I314" s="197" t="s">
        <v>54</v>
      </c>
      <c r="J314" s="197" t="s">
        <v>2131</v>
      </c>
      <c r="K314" s="197" t="s">
        <v>186</v>
      </c>
      <c r="L314" s="197" t="s">
        <v>40</v>
      </c>
      <c r="M314" s="199">
        <v>577.9</v>
      </c>
    </row>
    <row r="315" spans="1:13" ht="13.5" x14ac:dyDescent="0.25">
      <c r="A315" s="197" t="s">
        <v>836</v>
      </c>
      <c r="B315" s="197" t="s">
        <v>640</v>
      </c>
      <c r="C315" s="197" t="s">
        <v>31</v>
      </c>
      <c r="D315" s="200">
        <v>4541</v>
      </c>
      <c r="E315" s="198" t="s">
        <v>634</v>
      </c>
      <c r="F315" s="197" t="s">
        <v>2123</v>
      </c>
      <c r="G315" s="197" t="s">
        <v>2124</v>
      </c>
      <c r="H315" s="197" t="s">
        <v>45</v>
      </c>
      <c r="I315" s="197" t="s">
        <v>54</v>
      </c>
      <c r="J315" s="197" t="s">
        <v>2131</v>
      </c>
      <c r="K315" s="197" t="s">
        <v>14</v>
      </c>
      <c r="L315" s="197" t="s">
        <v>38</v>
      </c>
      <c r="M315" s="199">
        <v>277.39999999999998</v>
      </c>
    </row>
    <row r="316" spans="1:13" ht="13.5" x14ac:dyDescent="0.25">
      <c r="A316" s="197" t="s">
        <v>838</v>
      </c>
      <c r="B316" s="197" t="s">
        <v>644</v>
      </c>
      <c r="C316" s="197" t="s">
        <v>31</v>
      </c>
      <c r="D316" s="200">
        <v>4541</v>
      </c>
      <c r="E316" s="198" t="s">
        <v>634</v>
      </c>
      <c r="F316" s="197" t="s">
        <v>2123</v>
      </c>
      <c r="G316" s="197" t="s">
        <v>2124</v>
      </c>
      <c r="H316" s="197" t="s">
        <v>45</v>
      </c>
      <c r="I316" s="197" t="s">
        <v>54</v>
      </c>
      <c r="J316" s="197" t="s">
        <v>2131</v>
      </c>
      <c r="K316" s="197" t="s">
        <v>186</v>
      </c>
      <c r="L316" s="197" t="s">
        <v>38</v>
      </c>
      <c r="M316" s="199">
        <v>346.8</v>
      </c>
    </row>
    <row r="317" spans="1:13" ht="13.5" x14ac:dyDescent="0.25">
      <c r="A317" s="197" t="s">
        <v>835</v>
      </c>
      <c r="B317" s="197" t="s">
        <v>638</v>
      </c>
      <c r="C317" s="197" t="s">
        <v>31</v>
      </c>
      <c r="D317" s="200">
        <v>4541</v>
      </c>
      <c r="E317" s="198" t="s">
        <v>634</v>
      </c>
      <c r="F317" s="197" t="s">
        <v>2123</v>
      </c>
      <c r="G317" s="197" t="s">
        <v>2124</v>
      </c>
      <c r="H317" s="197" t="s">
        <v>45</v>
      </c>
      <c r="I317" s="197" t="s">
        <v>54</v>
      </c>
      <c r="J317" s="197" t="s">
        <v>2131</v>
      </c>
      <c r="K317" s="197" t="s">
        <v>14</v>
      </c>
      <c r="L317" s="197" t="s">
        <v>40</v>
      </c>
      <c r="M317" s="199">
        <v>462.3</v>
      </c>
    </row>
    <row r="318" spans="1:13" ht="13.5" x14ac:dyDescent="0.25">
      <c r="A318" s="197" t="s">
        <v>867</v>
      </c>
      <c r="B318" s="197" t="s">
        <v>642</v>
      </c>
      <c r="C318" s="197" t="s">
        <v>31</v>
      </c>
      <c r="D318" s="200">
        <v>4541</v>
      </c>
      <c r="E318" s="198" t="s">
        <v>634</v>
      </c>
      <c r="F318" s="197" t="s">
        <v>2123</v>
      </c>
      <c r="G318" s="197" t="s">
        <v>2124</v>
      </c>
      <c r="H318" s="197" t="s">
        <v>45</v>
      </c>
      <c r="I318" s="197" t="s">
        <v>206</v>
      </c>
      <c r="J318" s="197" t="s">
        <v>2132</v>
      </c>
      <c r="K318" s="197" t="s">
        <v>186</v>
      </c>
      <c r="L318" s="197" t="s">
        <v>40</v>
      </c>
      <c r="M318" s="199">
        <v>523.79999999999995</v>
      </c>
    </row>
    <row r="319" spans="1:13" ht="13.5" x14ac:dyDescent="0.25">
      <c r="A319" s="197" t="s">
        <v>866</v>
      </c>
      <c r="B319" s="197" t="s">
        <v>640</v>
      </c>
      <c r="C319" s="197" t="s">
        <v>31</v>
      </c>
      <c r="D319" s="200">
        <v>4541</v>
      </c>
      <c r="E319" s="198" t="s">
        <v>634</v>
      </c>
      <c r="F319" s="197" t="s">
        <v>2123</v>
      </c>
      <c r="G319" s="197" t="s">
        <v>2124</v>
      </c>
      <c r="H319" s="197" t="s">
        <v>45</v>
      </c>
      <c r="I319" s="197" t="s">
        <v>206</v>
      </c>
      <c r="J319" s="197" t="s">
        <v>2132</v>
      </c>
      <c r="K319" s="197" t="s">
        <v>14</v>
      </c>
      <c r="L319" s="197" t="s">
        <v>38</v>
      </c>
      <c r="M319" s="199">
        <v>251.4</v>
      </c>
    </row>
    <row r="320" spans="1:13" ht="13.5" x14ac:dyDescent="0.25">
      <c r="A320" s="197" t="s">
        <v>868</v>
      </c>
      <c r="B320" s="197" t="s">
        <v>644</v>
      </c>
      <c r="C320" s="197" t="s">
        <v>31</v>
      </c>
      <c r="D320" s="200">
        <v>4541</v>
      </c>
      <c r="E320" s="198" t="s">
        <v>634</v>
      </c>
      <c r="F320" s="197" t="s">
        <v>2123</v>
      </c>
      <c r="G320" s="197" t="s">
        <v>2124</v>
      </c>
      <c r="H320" s="197" t="s">
        <v>45</v>
      </c>
      <c r="I320" s="197" t="s">
        <v>206</v>
      </c>
      <c r="J320" s="197" t="s">
        <v>2132</v>
      </c>
      <c r="K320" s="197" t="s">
        <v>186</v>
      </c>
      <c r="L320" s="197" t="s">
        <v>38</v>
      </c>
      <c r="M320" s="199">
        <v>314.3</v>
      </c>
    </row>
    <row r="321" spans="1:13" ht="13.5" x14ac:dyDescent="0.25">
      <c r="A321" s="197" t="s">
        <v>865</v>
      </c>
      <c r="B321" s="197" t="s">
        <v>638</v>
      </c>
      <c r="C321" s="197" t="s">
        <v>31</v>
      </c>
      <c r="D321" s="200">
        <v>4541</v>
      </c>
      <c r="E321" s="198" t="s">
        <v>634</v>
      </c>
      <c r="F321" s="197" t="s">
        <v>2123</v>
      </c>
      <c r="G321" s="197" t="s">
        <v>2124</v>
      </c>
      <c r="H321" s="197" t="s">
        <v>45</v>
      </c>
      <c r="I321" s="197" t="s">
        <v>206</v>
      </c>
      <c r="J321" s="197" t="s">
        <v>2132</v>
      </c>
      <c r="K321" s="197" t="s">
        <v>14</v>
      </c>
      <c r="L321" s="197" t="s">
        <v>40</v>
      </c>
      <c r="M321" s="199">
        <v>419</v>
      </c>
    </row>
    <row r="322" spans="1:13" ht="13.5" x14ac:dyDescent="0.25">
      <c r="A322" s="201" t="s">
        <v>1159</v>
      </c>
      <c r="B322" s="201" t="s">
        <v>1160</v>
      </c>
      <c r="C322" s="201" t="s">
        <v>231</v>
      </c>
      <c r="D322" s="204">
        <v>4511</v>
      </c>
      <c r="E322" s="203" t="s">
        <v>1158</v>
      </c>
      <c r="F322" s="201" t="s">
        <v>2133</v>
      </c>
      <c r="G322" s="201" t="s">
        <v>225</v>
      </c>
      <c r="H322" s="201" t="s">
        <v>45</v>
      </c>
      <c r="I322" s="201" t="s">
        <v>46</v>
      </c>
      <c r="J322" s="201" t="s">
        <v>2016</v>
      </c>
      <c r="K322" s="201" t="s">
        <v>14</v>
      </c>
      <c r="L322" s="201" t="s">
        <v>40</v>
      </c>
      <c r="M322" s="202">
        <v>498.6</v>
      </c>
    </row>
    <row r="323" spans="1:13" ht="13.5" x14ac:dyDescent="0.25">
      <c r="A323" s="201" t="s">
        <v>1161</v>
      </c>
      <c r="B323" s="201" t="s">
        <v>1162</v>
      </c>
      <c r="C323" s="201" t="s">
        <v>231</v>
      </c>
      <c r="D323" s="204">
        <v>4511</v>
      </c>
      <c r="E323" s="203" t="s">
        <v>1158</v>
      </c>
      <c r="F323" s="201" t="s">
        <v>2133</v>
      </c>
      <c r="G323" s="201" t="s">
        <v>225</v>
      </c>
      <c r="H323" s="201" t="s">
        <v>45</v>
      </c>
      <c r="I323" s="201" t="s">
        <v>46</v>
      </c>
      <c r="J323" s="201" t="s">
        <v>2016</v>
      </c>
      <c r="K323" s="201" t="s">
        <v>14</v>
      </c>
      <c r="L323" s="201" t="s">
        <v>38</v>
      </c>
      <c r="M323" s="202">
        <v>299.2</v>
      </c>
    </row>
    <row r="324" spans="1:13" ht="13.5" x14ac:dyDescent="0.25">
      <c r="A324" s="201" t="s">
        <v>1163</v>
      </c>
      <c r="B324" s="201" t="s">
        <v>1164</v>
      </c>
      <c r="C324" s="201" t="s">
        <v>231</v>
      </c>
      <c r="D324" s="204">
        <v>4511</v>
      </c>
      <c r="E324" s="203" t="s">
        <v>1158</v>
      </c>
      <c r="F324" s="201" t="s">
        <v>2133</v>
      </c>
      <c r="G324" s="201" t="s">
        <v>225</v>
      </c>
      <c r="H324" s="201" t="s">
        <v>45</v>
      </c>
      <c r="I324" s="201" t="s">
        <v>46</v>
      </c>
      <c r="J324" s="201" t="s">
        <v>2016</v>
      </c>
      <c r="K324" s="201" t="s">
        <v>186</v>
      </c>
      <c r="L324" s="201" t="s">
        <v>40</v>
      </c>
      <c r="M324" s="202">
        <v>623.20000000000005</v>
      </c>
    </row>
    <row r="325" spans="1:13" ht="13.5" x14ac:dyDescent="0.25">
      <c r="A325" s="201" t="s">
        <v>1165</v>
      </c>
      <c r="B325" s="201" t="s">
        <v>1166</v>
      </c>
      <c r="C325" s="201" t="s">
        <v>231</v>
      </c>
      <c r="D325" s="204">
        <v>4511</v>
      </c>
      <c r="E325" s="203" t="s">
        <v>1158</v>
      </c>
      <c r="F325" s="201" t="s">
        <v>2133</v>
      </c>
      <c r="G325" s="201" t="s">
        <v>225</v>
      </c>
      <c r="H325" s="201" t="s">
        <v>45</v>
      </c>
      <c r="I325" s="201" t="s">
        <v>46</v>
      </c>
      <c r="J325" s="201" t="s">
        <v>2016</v>
      </c>
      <c r="K325" s="201" t="s">
        <v>186</v>
      </c>
      <c r="L325" s="201" t="s">
        <v>38</v>
      </c>
      <c r="M325" s="202">
        <v>374</v>
      </c>
    </row>
    <row r="326" spans="1:13" ht="13.5" x14ac:dyDescent="0.25">
      <c r="A326" s="201" t="s">
        <v>1169</v>
      </c>
      <c r="B326" s="201" t="s">
        <v>1170</v>
      </c>
      <c r="C326" s="201" t="s">
        <v>231</v>
      </c>
      <c r="D326" s="204">
        <v>4511</v>
      </c>
      <c r="E326" s="203" t="s">
        <v>1158</v>
      </c>
      <c r="F326" s="201" t="s">
        <v>2133</v>
      </c>
      <c r="G326" s="201" t="s">
        <v>225</v>
      </c>
      <c r="H326" s="201" t="s">
        <v>45</v>
      </c>
      <c r="I326" s="201" t="s">
        <v>46</v>
      </c>
      <c r="J326" s="201" t="s">
        <v>2016</v>
      </c>
      <c r="K326" s="201" t="s">
        <v>197</v>
      </c>
      <c r="L326" s="201" t="s">
        <v>38</v>
      </c>
      <c r="M326" s="202">
        <v>623.20000000000005</v>
      </c>
    </row>
    <row r="327" spans="1:13" ht="13.5" x14ac:dyDescent="0.25">
      <c r="A327" s="201" t="s">
        <v>1156</v>
      </c>
      <c r="B327" s="201" t="s">
        <v>1157</v>
      </c>
      <c r="C327" s="201" t="s">
        <v>231</v>
      </c>
      <c r="D327" s="204">
        <v>4511</v>
      </c>
      <c r="E327" s="203" t="s">
        <v>1158</v>
      </c>
      <c r="F327" s="201" t="s">
        <v>2133</v>
      </c>
      <c r="G327" s="201" t="s">
        <v>225</v>
      </c>
      <c r="H327" s="201" t="s">
        <v>45</v>
      </c>
      <c r="I327" s="201" t="s">
        <v>46</v>
      </c>
      <c r="J327" s="201" t="s">
        <v>2016</v>
      </c>
      <c r="K327" s="201" t="s">
        <v>185</v>
      </c>
      <c r="L327" s="201" t="s">
        <v>40</v>
      </c>
      <c r="M327" s="202">
        <v>1246.5</v>
      </c>
    </row>
    <row r="328" spans="1:13" ht="13.5" x14ac:dyDescent="0.25">
      <c r="A328" s="201" t="s">
        <v>1171</v>
      </c>
      <c r="B328" s="201" t="s">
        <v>1172</v>
      </c>
      <c r="C328" s="201" t="s">
        <v>231</v>
      </c>
      <c r="D328" s="204">
        <v>4511</v>
      </c>
      <c r="E328" s="203" t="s">
        <v>1158</v>
      </c>
      <c r="F328" s="201" t="s">
        <v>2133</v>
      </c>
      <c r="G328" s="201" t="s">
        <v>225</v>
      </c>
      <c r="H328" s="201" t="s">
        <v>45</v>
      </c>
      <c r="I328" s="201" t="s">
        <v>46</v>
      </c>
      <c r="J328" s="201" t="s">
        <v>2016</v>
      </c>
      <c r="K328" s="201" t="s">
        <v>185</v>
      </c>
      <c r="L328" s="201" t="s">
        <v>38</v>
      </c>
      <c r="M328" s="202">
        <v>747.9</v>
      </c>
    </row>
    <row r="329" spans="1:13" ht="13.5" x14ac:dyDescent="0.25">
      <c r="A329" s="201" t="s">
        <v>1173</v>
      </c>
      <c r="B329" s="201" t="s">
        <v>1174</v>
      </c>
      <c r="C329" s="201" t="s">
        <v>231</v>
      </c>
      <c r="D329" s="204">
        <v>4511</v>
      </c>
      <c r="E329" s="203" t="s">
        <v>1158</v>
      </c>
      <c r="F329" s="201" t="s">
        <v>2133</v>
      </c>
      <c r="G329" s="201" t="s">
        <v>225</v>
      </c>
      <c r="H329" s="201" t="s">
        <v>45</v>
      </c>
      <c r="I329" s="201" t="s">
        <v>46</v>
      </c>
      <c r="J329" s="201" t="s">
        <v>2016</v>
      </c>
      <c r="K329" s="201" t="s">
        <v>184</v>
      </c>
      <c r="L329" s="201" t="s">
        <v>40</v>
      </c>
      <c r="M329" s="202">
        <v>1869.8</v>
      </c>
    </row>
    <row r="330" spans="1:13" ht="13.5" x14ac:dyDescent="0.25">
      <c r="A330" s="201" t="s">
        <v>1175</v>
      </c>
      <c r="B330" s="201" t="s">
        <v>1176</v>
      </c>
      <c r="C330" s="201" t="s">
        <v>231</v>
      </c>
      <c r="D330" s="204">
        <v>4511</v>
      </c>
      <c r="E330" s="203" t="s">
        <v>1158</v>
      </c>
      <c r="F330" s="201" t="s">
        <v>2133</v>
      </c>
      <c r="G330" s="201" t="s">
        <v>225</v>
      </c>
      <c r="H330" s="201" t="s">
        <v>45</v>
      </c>
      <c r="I330" s="201" t="s">
        <v>46</v>
      </c>
      <c r="J330" s="201" t="s">
        <v>2016</v>
      </c>
      <c r="K330" s="201" t="s">
        <v>184</v>
      </c>
      <c r="L330" s="201" t="s">
        <v>38</v>
      </c>
      <c r="M330" s="202">
        <v>1246.5</v>
      </c>
    </row>
    <row r="331" spans="1:13" ht="13.5" x14ac:dyDescent="0.25">
      <c r="A331" s="201" t="s">
        <v>1167</v>
      </c>
      <c r="B331" s="201" t="s">
        <v>1168</v>
      </c>
      <c r="C331" s="201" t="s">
        <v>231</v>
      </c>
      <c r="D331" s="204">
        <v>4511</v>
      </c>
      <c r="E331" s="203" t="s">
        <v>1158</v>
      </c>
      <c r="F331" s="201" t="s">
        <v>2133</v>
      </c>
      <c r="G331" s="201" t="s">
        <v>225</v>
      </c>
      <c r="H331" s="201" t="s">
        <v>45</v>
      </c>
      <c r="I331" s="201" t="s">
        <v>46</v>
      </c>
      <c r="J331" s="201" t="s">
        <v>2016</v>
      </c>
      <c r="K331" s="201" t="s">
        <v>197</v>
      </c>
      <c r="L331" s="201" t="s">
        <v>40</v>
      </c>
      <c r="M331" s="202">
        <v>997.2</v>
      </c>
    </row>
    <row r="332" spans="1:13" ht="13.5" x14ac:dyDescent="0.25">
      <c r="A332" s="201" t="s">
        <v>1178</v>
      </c>
      <c r="B332" s="201" t="s">
        <v>1160</v>
      </c>
      <c r="C332" s="201" t="s">
        <v>231</v>
      </c>
      <c r="D332" s="204">
        <v>4511</v>
      </c>
      <c r="E332" s="203" t="s">
        <v>1158</v>
      </c>
      <c r="F332" s="201" t="s">
        <v>2133</v>
      </c>
      <c r="G332" s="201" t="s">
        <v>225</v>
      </c>
      <c r="H332" s="201" t="s">
        <v>45</v>
      </c>
      <c r="I332" s="201" t="s">
        <v>202</v>
      </c>
      <c r="J332" s="201" t="s">
        <v>2017</v>
      </c>
      <c r="K332" s="201" t="s">
        <v>14</v>
      </c>
      <c r="L332" s="201" t="s">
        <v>40</v>
      </c>
      <c r="M332" s="202">
        <v>451</v>
      </c>
    </row>
    <row r="333" spans="1:13" ht="13.5" x14ac:dyDescent="0.25">
      <c r="A333" s="201" t="s">
        <v>1179</v>
      </c>
      <c r="B333" s="201" t="s">
        <v>1162</v>
      </c>
      <c r="C333" s="201" t="s">
        <v>231</v>
      </c>
      <c r="D333" s="204">
        <v>4511</v>
      </c>
      <c r="E333" s="203" t="s">
        <v>1158</v>
      </c>
      <c r="F333" s="201" t="s">
        <v>2133</v>
      </c>
      <c r="G333" s="201" t="s">
        <v>225</v>
      </c>
      <c r="H333" s="201" t="s">
        <v>45</v>
      </c>
      <c r="I333" s="201" t="s">
        <v>202</v>
      </c>
      <c r="J333" s="201" t="s">
        <v>2017</v>
      </c>
      <c r="K333" s="201" t="s">
        <v>14</v>
      </c>
      <c r="L333" s="201" t="s">
        <v>38</v>
      </c>
      <c r="M333" s="202">
        <v>270.60000000000002</v>
      </c>
    </row>
    <row r="334" spans="1:13" ht="13.5" x14ac:dyDescent="0.25">
      <c r="A334" s="201" t="s">
        <v>1180</v>
      </c>
      <c r="B334" s="201" t="s">
        <v>1164</v>
      </c>
      <c r="C334" s="201" t="s">
        <v>231</v>
      </c>
      <c r="D334" s="204">
        <v>4511</v>
      </c>
      <c r="E334" s="203" t="s">
        <v>1158</v>
      </c>
      <c r="F334" s="201" t="s">
        <v>2133</v>
      </c>
      <c r="G334" s="201" t="s">
        <v>225</v>
      </c>
      <c r="H334" s="201" t="s">
        <v>45</v>
      </c>
      <c r="I334" s="201" t="s">
        <v>202</v>
      </c>
      <c r="J334" s="201" t="s">
        <v>2017</v>
      </c>
      <c r="K334" s="201" t="s">
        <v>186</v>
      </c>
      <c r="L334" s="201" t="s">
        <v>40</v>
      </c>
      <c r="M334" s="202">
        <v>563.70000000000005</v>
      </c>
    </row>
    <row r="335" spans="1:13" ht="13.5" x14ac:dyDescent="0.25">
      <c r="A335" s="201" t="s">
        <v>1181</v>
      </c>
      <c r="B335" s="201" t="s">
        <v>1166</v>
      </c>
      <c r="C335" s="201" t="s">
        <v>231</v>
      </c>
      <c r="D335" s="204">
        <v>4511</v>
      </c>
      <c r="E335" s="203" t="s">
        <v>1158</v>
      </c>
      <c r="F335" s="201" t="s">
        <v>2133</v>
      </c>
      <c r="G335" s="201" t="s">
        <v>225</v>
      </c>
      <c r="H335" s="201" t="s">
        <v>45</v>
      </c>
      <c r="I335" s="201" t="s">
        <v>202</v>
      </c>
      <c r="J335" s="201" t="s">
        <v>2017</v>
      </c>
      <c r="K335" s="201" t="s">
        <v>186</v>
      </c>
      <c r="L335" s="201" t="s">
        <v>38</v>
      </c>
      <c r="M335" s="202">
        <v>338.2</v>
      </c>
    </row>
    <row r="336" spans="1:13" ht="13.5" x14ac:dyDescent="0.25">
      <c r="A336" s="201" t="s">
        <v>1183</v>
      </c>
      <c r="B336" s="201" t="s">
        <v>1170</v>
      </c>
      <c r="C336" s="201" t="s">
        <v>231</v>
      </c>
      <c r="D336" s="204">
        <v>4511</v>
      </c>
      <c r="E336" s="203" t="s">
        <v>1158</v>
      </c>
      <c r="F336" s="201" t="s">
        <v>2133</v>
      </c>
      <c r="G336" s="201" t="s">
        <v>225</v>
      </c>
      <c r="H336" s="201" t="s">
        <v>45</v>
      </c>
      <c r="I336" s="201" t="s">
        <v>202</v>
      </c>
      <c r="J336" s="201" t="s">
        <v>2017</v>
      </c>
      <c r="K336" s="201" t="s">
        <v>197</v>
      </c>
      <c r="L336" s="201" t="s">
        <v>38</v>
      </c>
      <c r="M336" s="202">
        <v>563.70000000000005</v>
      </c>
    </row>
    <row r="337" spans="1:13" ht="13.5" x14ac:dyDescent="0.25">
      <c r="A337" s="201" t="s">
        <v>1177</v>
      </c>
      <c r="B337" s="201" t="s">
        <v>1157</v>
      </c>
      <c r="C337" s="201" t="s">
        <v>231</v>
      </c>
      <c r="D337" s="204">
        <v>4511</v>
      </c>
      <c r="E337" s="203" t="s">
        <v>1158</v>
      </c>
      <c r="F337" s="201" t="s">
        <v>2133</v>
      </c>
      <c r="G337" s="201" t="s">
        <v>225</v>
      </c>
      <c r="H337" s="201" t="s">
        <v>45</v>
      </c>
      <c r="I337" s="201" t="s">
        <v>202</v>
      </c>
      <c r="J337" s="201" t="s">
        <v>2017</v>
      </c>
      <c r="K337" s="201" t="s">
        <v>185</v>
      </c>
      <c r="L337" s="201" t="s">
        <v>40</v>
      </c>
      <c r="M337" s="202">
        <v>1127.5</v>
      </c>
    </row>
    <row r="338" spans="1:13" ht="13.5" x14ac:dyDescent="0.25">
      <c r="A338" s="201" t="s">
        <v>1184</v>
      </c>
      <c r="B338" s="201" t="s">
        <v>1172</v>
      </c>
      <c r="C338" s="201" t="s">
        <v>231</v>
      </c>
      <c r="D338" s="204">
        <v>4511</v>
      </c>
      <c r="E338" s="203" t="s">
        <v>1158</v>
      </c>
      <c r="F338" s="201" t="s">
        <v>2133</v>
      </c>
      <c r="G338" s="201" t="s">
        <v>225</v>
      </c>
      <c r="H338" s="201" t="s">
        <v>45</v>
      </c>
      <c r="I338" s="201" t="s">
        <v>202</v>
      </c>
      <c r="J338" s="201" t="s">
        <v>2017</v>
      </c>
      <c r="K338" s="201" t="s">
        <v>185</v>
      </c>
      <c r="L338" s="201" t="s">
        <v>38</v>
      </c>
      <c r="M338" s="202">
        <v>676.5</v>
      </c>
    </row>
    <row r="339" spans="1:13" ht="13.5" x14ac:dyDescent="0.25">
      <c r="A339" s="201" t="s">
        <v>1185</v>
      </c>
      <c r="B339" s="201" t="s">
        <v>1174</v>
      </c>
      <c r="C339" s="201" t="s">
        <v>231</v>
      </c>
      <c r="D339" s="204">
        <v>4511</v>
      </c>
      <c r="E339" s="203" t="s">
        <v>1158</v>
      </c>
      <c r="F339" s="201" t="s">
        <v>2133</v>
      </c>
      <c r="G339" s="201" t="s">
        <v>225</v>
      </c>
      <c r="H339" s="201" t="s">
        <v>45</v>
      </c>
      <c r="I339" s="201" t="s">
        <v>202</v>
      </c>
      <c r="J339" s="201" t="s">
        <v>2017</v>
      </c>
      <c r="K339" s="201" t="s">
        <v>184</v>
      </c>
      <c r="L339" s="201" t="s">
        <v>40</v>
      </c>
      <c r="M339" s="202">
        <v>1691.2</v>
      </c>
    </row>
    <row r="340" spans="1:13" ht="13.5" x14ac:dyDescent="0.25">
      <c r="A340" s="201" t="s">
        <v>1186</v>
      </c>
      <c r="B340" s="201" t="s">
        <v>1176</v>
      </c>
      <c r="C340" s="201" t="s">
        <v>231</v>
      </c>
      <c r="D340" s="204">
        <v>4511</v>
      </c>
      <c r="E340" s="203" t="s">
        <v>1158</v>
      </c>
      <c r="F340" s="201" t="s">
        <v>2133</v>
      </c>
      <c r="G340" s="201" t="s">
        <v>225</v>
      </c>
      <c r="H340" s="201" t="s">
        <v>45</v>
      </c>
      <c r="I340" s="201" t="s">
        <v>202</v>
      </c>
      <c r="J340" s="201" t="s">
        <v>2017</v>
      </c>
      <c r="K340" s="201" t="s">
        <v>184</v>
      </c>
      <c r="L340" s="201" t="s">
        <v>38</v>
      </c>
      <c r="M340" s="202">
        <v>1127.5</v>
      </c>
    </row>
    <row r="341" spans="1:13" ht="13.5" x14ac:dyDescent="0.25">
      <c r="A341" s="201" t="s">
        <v>1182</v>
      </c>
      <c r="B341" s="201" t="s">
        <v>1168</v>
      </c>
      <c r="C341" s="201" t="s">
        <v>231</v>
      </c>
      <c r="D341" s="204">
        <v>4511</v>
      </c>
      <c r="E341" s="203" t="s">
        <v>1158</v>
      </c>
      <c r="F341" s="201" t="s">
        <v>2133</v>
      </c>
      <c r="G341" s="201" t="s">
        <v>225</v>
      </c>
      <c r="H341" s="201" t="s">
        <v>45</v>
      </c>
      <c r="I341" s="201" t="s">
        <v>202</v>
      </c>
      <c r="J341" s="201" t="s">
        <v>2017</v>
      </c>
      <c r="K341" s="201" t="s">
        <v>197</v>
      </c>
      <c r="L341" s="201" t="s">
        <v>40</v>
      </c>
      <c r="M341" s="202">
        <v>902</v>
      </c>
    </row>
    <row r="342" spans="1:13" ht="13.5" x14ac:dyDescent="0.25">
      <c r="A342" s="201" t="s">
        <v>1188</v>
      </c>
      <c r="B342" s="201" t="s">
        <v>1160</v>
      </c>
      <c r="C342" s="201" t="s">
        <v>231</v>
      </c>
      <c r="D342" s="204">
        <v>4511</v>
      </c>
      <c r="E342" s="203" t="s">
        <v>1158</v>
      </c>
      <c r="F342" s="201" t="s">
        <v>2133</v>
      </c>
      <c r="G342" s="201" t="s">
        <v>225</v>
      </c>
      <c r="H342" s="201" t="s">
        <v>45</v>
      </c>
      <c r="I342" s="201" t="s">
        <v>48</v>
      </c>
      <c r="J342" s="201" t="s">
        <v>2018</v>
      </c>
      <c r="K342" s="201" t="s">
        <v>14</v>
      </c>
      <c r="L342" s="201" t="s">
        <v>40</v>
      </c>
      <c r="M342" s="202">
        <v>408</v>
      </c>
    </row>
    <row r="343" spans="1:13" ht="13.5" x14ac:dyDescent="0.25">
      <c r="A343" s="201" t="s">
        <v>1189</v>
      </c>
      <c r="B343" s="201" t="s">
        <v>1162</v>
      </c>
      <c r="C343" s="201" t="s">
        <v>231</v>
      </c>
      <c r="D343" s="204">
        <v>4511</v>
      </c>
      <c r="E343" s="203" t="s">
        <v>1158</v>
      </c>
      <c r="F343" s="201" t="s">
        <v>2133</v>
      </c>
      <c r="G343" s="201" t="s">
        <v>225</v>
      </c>
      <c r="H343" s="201" t="s">
        <v>45</v>
      </c>
      <c r="I343" s="201" t="s">
        <v>48</v>
      </c>
      <c r="J343" s="201" t="s">
        <v>2018</v>
      </c>
      <c r="K343" s="201" t="s">
        <v>14</v>
      </c>
      <c r="L343" s="201" t="s">
        <v>38</v>
      </c>
      <c r="M343" s="202">
        <v>244.8</v>
      </c>
    </row>
    <row r="344" spans="1:13" ht="13.5" x14ac:dyDescent="0.25">
      <c r="A344" s="201" t="s">
        <v>1190</v>
      </c>
      <c r="B344" s="201" t="s">
        <v>1164</v>
      </c>
      <c r="C344" s="201" t="s">
        <v>231</v>
      </c>
      <c r="D344" s="204">
        <v>4511</v>
      </c>
      <c r="E344" s="203" t="s">
        <v>1158</v>
      </c>
      <c r="F344" s="201" t="s">
        <v>2133</v>
      </c>
      <c r="G344" s="201" t="s">
        <v>225</v>
      </c>
      <c r="H344" s="201" t="s">
        <v>45</v>
      </c>
      <c r="I344" s="201" t="s">
        <v>48</v>
      </c>
      <c r="J344" s="201" t="s">
        <v>2018</v>
      </c>
      <c r="K344" s="201" t="s">
        <v>186</v>
      </c>
      <c r="L344" s="201" t="s">
        <v>40</v>
      </c>
      <c r="M344" s="202">
        <v>510</v>
      </c>
    </row>
    <row r="345" spans="1:13" ht="13.5" x14ac:dyDescent="0.25">
      <c r="A345" s="201" t="s">
        <v>1191</v>
      </c>
      <c r="B345" s="201" t="s">
        <v>1166</v>
      </c>
      <c r="C345" s="201" t="s">
        <v>231</v>
      </c>
      <c r="D345" s="204">
        <v>4511</v>
      </c>
      <c r="E345" s="203" t="s">
        <v>1158</v>
      </c>
      <c r="F345" s="201" t="s">
        <v>2133</v>
      </c>
      <c r="G345" s="201" t="s">
        <v>225</v>
      </c>
      <c r="H345" s="201" t="s">
        <v>45</v>
      </c>
      <c r="I345" s="201" t="s">
        <v>48</v>
      </c>
      <c r="J345" s="201" t="s">
        <v>2018</v>
      </c>
      <c r="K345" s="201" t="s">
        <v>186</v>
      </c>
      <c r="L345" s="201" t="s">
        <v>38</v>
      </c>
      <c r="M345" s="202">
        <v>306</v>
      </c>
    </row>
    <row r="346" spans="1:13" ht="13.5" x14ac:dyDescent="0.25">
      <c r="A346" s="201" t="s">
        <v>1193</v>
      </c>
      <c r="B346" s="201" t="s">
        <v>1170</v>
      </c>
      <c r="C346" s="201" t="s">
        <v>231</v>
      </c>
      <c r="D346" s="204">
        <v>4511</v>
      </c>
      <c r="E346" s="203" t="s">
        <v>1158</v>
      </c>
      <c r="F346" s="201" t="s">
        <v>2133</v>
      </c>
      <c r="G346" s="201" t="s">
        <v>225</v>
      </c>
      <c r="H346" s="201" t="s">
        <v>45</v>
      </c>
      <c r="I346" s="201" t="s">
        <v>48</v>
      </c>
      <c r="J346" s="201" t="s">
        <v>2018</v>
      </c>
      <c r="K346" s="201" t="s">
        <v>197</v>
      </c>
      <c r="L346" s="201" t="s">
        <v>38</v>
      </c>
      <c r="M346" s="202">
        <v>510</v>
      </c>
    </row>
    <row r="347" spans="1:13" ht="13.5" x14ac:dyDescent="0.25">
      <c r="A347" s="201" t="s">
        <v>1187</v>
      </c>
      <c r="B347" s="201" t="s">
        <v>1157</v>
      </c>
      <c r="C347" s="201" t="s">
        <v>231</v>
      </c>
      <c r="D347" s="204">
        <v>4511</v>
      </c>
      <c r="E347" s="203" t="s">
        <v>1158</v>
      </c>
      <c r="F347" s="201" t="s">
        <v>2133</v>
      </c>
      <c r="G347" s="201" t="s">
        <v>225</v>
      </c>
      <c r="H347" s="201" t="s">
        <v>45</v>
      </c>
      <c r="I347" s="201" t="s">
        <v>48</v>
      </c>
      <c r="J347" s="201" t="s">
        <v>2018</v>
      </c>
      <c r="K347" s="201" t="s">
        <v>185</v>
      </c>
      <c r="L347" s="201" t="s">
        <v>40</v>
      </c>
      <c r="M347" s="202">
        <v>1020</v>
      </c>
    </row>
    <row r="348" spans="1:13" ht="13.5" x14ac:dyDescent="0.25">
      <c r="A348" s="201" t="s">
        <v>1194</v>
      </c>
      <c r="B348" s="201" t="s">
        <v>1172</v>
      </c>
      <c r="C348" s="201" t="s">
        <v>231</v>
      </c>
      <c r="D348" s="204">
        <v>4511</v>
      </c>
      <c r="E348" s="203" t="s">
        <v>1158</v>
      </c>
      <c r="F348" s="201" t="s">
        <v>2133</v>
      </c>
      <c r="G348" s="201" t="s">
        <v>225</v>
      </c>
      <c r="H348" s="201" t="s">
        <v>45</v>
      </c>
      <c r="I348" s="201" t="s">
        <v>48</v>
      </c>
      <c r="J348" s="201" t="s">
        <v>2018</v>
      </c>
      <c r="K348" s="201" t="s">
        <v>185</v>
      </c>
      <c r="L348" s="201" t="s">
        <v>38</v>
      </c>
      <c r="M348" s="202">
        <v>612</v>
      </c>
    </row>
    <row r="349" spans="1:13" ht="13.5" x14ac:dyDescent="0.25">
      <c r="A349" s="201" t="s">
        <v>1195</v>
      </c>
      <c r="B349" s="201" t="s">
        <v>1174</v>
      </c>
      <c r="C349" s="201" t="s">
        <v>231</v>
      </c>
      <c r="D349" s="204">
        <v>4511</v>
      </c>
      <c r="E349" s="203" t="s">
        <v>1158</v>
      </c>
      <c r="F349" s="201" t="s">
        <v>2133</v>
      </c>
      <c r="G349" s="201" t="s">
        <v>225</v>
      </c>
      <c r="H349" s="201" t="s">
        <v>45</v>
      </c>
      <c r="I349" s="201" t="s">
        <v>48</v>
      </c>
      <c r="J349" s="201" t="s">
        <v>2018</v>
      </c>
      <c r="K349" s="201" t="s">
        <v>184</v>
      </c>
      <c r="L349" s="201" t="s">
        <v>40</v>
      </c>
      <c r="M349" s="202">
        <v>1530</v>
      </c>
    </row>
    <row r="350" spans="1:13" ht="13.5" x14ac:dyDescent="0.25">
      <c r="A350" s="201" t="s">
        <v>1196</v>
      </c>
      <c r="B350" s="201" t="s">
        <v>1176</v>
      </c>
      <c r="C350" s="201" t="s">
        <v>231</v>
      </c>
      <c r="D350" s="204">
        <v>4511</v>
      </c>
      <c r="E350" s="203" t="s">
        <v>1158</v>
      </c>
      <c r="F350" s="201" t="s">
        <v>2133</v>
      </c>
      <c r="G350" s="201" t="s">
        <v>225</v>
      </c>
      <c r="H350" s="201" t="s">
        <v>45</v>
      </c>
      <c r="I350" s="201" t="s">
        <v>48</v>
      </c>
      <c r="J350" s="201" t="s">
        <v>2018</v>
      </c>
      <c r="K350" s="201" t="s">
        <v>184</v>
      </c>
      <c r="L350" s="201" t="s">
        <v>38</v>
      </c>
      <c r="M350" s="202">
        <v>1020</v>
      </c>
    </row>
    <row r="351" spans="1:13" ht="13.5" x14ac:dyDescent="0.25">
      <c r="A351" s="201" t="s">
        <v>1192</v>
      </c>
      <c r="B351" s="201" t="s">
        <v>1168</v>
      </c>
      <c r="C351" s="201" t="s">
        <v>231</v>
      </c>
      <c r="D351" s="204">
        <v>4511</v>
      </c>
      <c r="E351" s="203" t="s">
        <v>1158</v>
      </c>
      <c r="F351" s="201" t="s">
        <v>2133</v>
      </c>
      <c r="G351" s="201" t="s">
        <v>225</v>
      </c>
      <c r="H351" s="201" t="s">
        <v>45</v>
      </c>
      <c r="I351" s="201" t="s">
        <v>48</v>
      </c>
      <c r="J351" s="201" t="s">
        <v>2018</v>
      </c>
      <c r="K351" s="201" t="s">
        <v>197</v>
      </c>
      <c r="L351" s="201" t="s">
        <v>40</v>
      </c>
      <c r="M351" s="202">
        <v>816</v>
      </c>
    </row>
    <row r="352" spans="1:13" ht="13.5" x14ac:dyDescent="0.25">
      <c r="A352" s="201" t="s">
        <v>1198</v>
      </c>
      <c r="B352" s="201" t="s">
        <v>1160</v>
      </c>
      <c r="C352" s="201" t="s">
        <v>231</v>
      </c>
      <c r="D352" s="204">
        <v>4511</v>
      </c>
      <c r="E352" s="203" t="s">
        <v>1158</v>
      </c>
      <c r="F352" s="201" t="s">
        <v>2133</v>
      </c>
      <c r="G352" s="201" t="s">
        <v>225</v>
      </c>
      <c r="H352" s="201" t="s">
        <v>45</v>
      </c>
      <c r="I352" s="201" t="s">
        <v>50</v>
      </c>
      <c r="J352" s="201" t="s">
        <v>2019</v>
      </c>
      <c r="K352" s="201" t="s">
        <v>14</v>
      </c>
      <c r="L352" s="201" t="s">
        <v>40</v>
      </c>
      <c r="M352" s="202">
        <v>369</v>
      </c>
    </row>
    <row r="353" spans="1:13" ht="13.5" x14ac:dyDescent="0.25">
      <c r="A353" s="201" t="s">
        <v>1199</v>
      </c>
      <c r="B353" s="201" t="s">
        <v>1162</v>
      </c>
      <c r="C353" s="201" t="s">
        <v>231</v>
      </c>
      <c r="D353" s="204">
        <v>4511</v>
      </c>
      <c r="E353" s="203" t="s">
        <v>1158</v>
      </c>
      <c r="F353" s="201" t="s">
        <v>2133</v>
      </c>
      <c r="G353" s="201" t="s">
        <v>225</v>
      </c>
      <c r="H353" s="201" t="s">
        <v>45</v>
      </c>
      <c r="I353" s="201" t="s">
        <v>50</v>
      </c>
      <c r="J353" s="201" t="s">
        <v>2019</v>
      </c>
      <c r="K353" s="201" t="s">
        <v>14</v>
      </c>
      <c r="L353" s="201" t="s">
        <v>38</v>
      </c>
      <c r="M353" s="202">
        <v>221.4</v>
      </c>
    </row>
    <row r="354" spans="1:13" ht="13.5" x14ac:dyDescent="0.25">
      <c r="A354" s="201" t="s">
        <v>1200</v>
      </c>
      <c r="B354" s="201" t="s">
        <v>1164</v>
      </c>
      <c r="C354" s="201" t="s">
        <v>231</v>
      </c>
      <c r="D354" s="204">
        <v>4511</v>
      </c>
      <c r="E354" s="203" t="s">
        <v>1158</v>
      </c>
      <c r="F354" s="201" t="s">
        <v>2133</v>
      </c>
      <c r="G354" s="201" t="s">
        <v>225</v>
      </c>
      <c r="H354" s="201" t="s">
        <v>45</v>
      </c>
      <c r="I354" s="201" t="s">
        <v>50</v>
      </c>
      <c r="J354" s="201" t="s">
        <v>2019</v>
      </c>
      <c r="K354" s="201" t="s">
        <v>186</v>
      </c>
      <c r="L354" s="201" t="s">
        <v>40</v>
      </c>
      <c r="M354" s="202">
        <v>461.3</v>
      </c>
    </row>
    <row r="355" spans="1:13" ht="13.5" x14ac:dyDescent="0.25">
      <c r="A355" s="201" t="s">
        <v>1201</v>
      </c>
      <c r="B355" s="201" t="s">
        <v>1166</v>
      </c>
      <c r="C355" s="201" t="s">
        <v>231</v>
      </c>
      <c r="D355" s="204">
        <v>4511</v>
      </c>
      <c r="E355" s="203" t="s">
        <v>1158</v>
      </c>
      <c r="F355" s="201" t="s">
        <v>2133</v>
      </c>
      <c r="G355" s="201" t="s">
        <v>225</v>
      </c>
      <c r="H355" s="201" t="s">
        <v>45</v>
      </c>
      <c r="I355" s="201" t="s">
        <v>50</v>
      </c>
      <c r="J355" s="201" t="s">
        <v>2019</v>
      </c>
      <c r="K355" s="201" t="s">
        <v>186</v>
      </c>
      <c r="L355" s="201" t="s">
        <v>38</v>
      </c>
      <c r="M355" s="202">
        <v>276.8</v>
      </c>
    </row>
    <row r="356" spans="1:13" ht="13.5" x14ac:dyDescent="0.25">
      <c r="A356" s="201" t="s">
        <v>1203</v>
      </c>
      <c r="B356" s="201" t="s">
        <v>1170</v>
      </c>
      <c r="C356" s="201" t="s">
        <v>231</v>
      </c>
      <c r="D356" s="204">
        <v>4511</v>
      </c>
      <c r="E356" s="203" t="s">
        <v>1158</v>
      </c>
      <c r="F356" s="201" t="s">
        <v>2133</v>
      </c>
      <c r="G356" s="201" t="s">
        <v>225</v>
      </c>
      <c r="H356" s="201" t="s">
        <v>45</v>
      </c>
      <c r="I356" s="201" t="s">
        <v>50</v>
      </c>
      <c r="J356" s="201" t="s">
        <v>2019</v>
      </c>
      <c r="K356" s="201" t="s">
        <v>197</v>
      </c>
      <c r="L356" s="201" t="s">
        <v>38</v>
      </c>
      <c r="M356" s="202">
        <v>461.3</v>
      </c>
    </row>
    <row r="357" spans="1:13" ht="13.5" x14ac:dyDescent="0.25">
      <c r="A357" s="201" t="s">
        <v>1197</v>
      </c>
      <c r="B357" s="201" t="s">
        <v>1157</v>
      </c>
      <c r="C357" s="201" t="s">
        <v>231</v>
      </c>
      <c r="D357" s="204">
        <v>4511</v>
      </c>
      <c r="E357" s="203" t="s">
        <v>1158</v>
      </c>
      <c r="F357" s="201" t="s">
        <v>2133</v>
      </c>
      <c r="G357" s="201" t="s">
        <v>225</v>
      </c>
      <c r="H357" s="201" t="s">
        <v>45</v>
      </c>
      <c r="I357" s="201" t="s">
        <v>50</v>
      </c>
      <c r="J357" s="201" t="s">
        <v>2019</v>
      </c>
      <c r="K357" s="201" t="s">
        <v>185</v>
      </c>
      <c r="L357" s="201" t="s">
        <v>40</v>
      </c>
      <c r="M357" s="202">
        <v>922.5</v>
      </c>
    </row>
    <row r="358" spans="1:13" ht="13.5" x14ac:dyDescent="0.25">
      <c r="A358" s="201" t="s">
        <v>1204</v>
      </c>
      <c r="B358" s="201" t="s">
        <v>1172</v>
      </c>
      <c r="C358" s="201" t="s">
        <v>231</v>
      </c>
      <c r="D358" s="204">
        <v>4511</v>
      </c>
      <c r="E358" s="203" t="s">
        <v>1158</v>
      </c>
      <c r="F358" s="201" t="s">
        <v>2133</v>
      </c>
      <c r="G358" s="201" t="s">
        <v>225</v>
      </c>
      <c r="H358" s="201" t="s">
        <v>45</v>
      </c>
      <c r="I358" s="201" t="s">
        <v>50</v>
      </c>
      <c r="J358" s="201" t="s">
        <v>2019</v>
      </c>
      <c r="K358" s="201" t="s">
        <v>185</v>
      </c>
      <c r="L358" s="201" t="s">
        <v>38</v>
      </c>
      <c r="M358" s="202">
        <v>553.5</v>
      </c>
    </row>
    <row r="359" spans="1:13" ht="13.5" x14ac:dyDescent="0.25">
      <c r="A359" s="201" t="s">
        <v>1205</v>
      </c>
      <c r="B359" s="201" t="s">
        <v>1174</v>
      </c>
      <c r="C359" s="201" t="s">
        <v>231</v>
      </c>
      <c r="D359" s="204">
        <v>4511</v>
      </c>
      <c r="E359" s="203" t="s">
        <v>1158</v>
      </c>
      <c r="F359" s="201" t="s">
        <v>2133</v>
      </c>
      <c r="G359" s="201" t="s">
        <v>225</v>
      </c>
      <c r="H359" s="201" t="s">
        <v>45</v>
      </c>
      <c r="I359" s="201" t="s">
        <v>50</v>
      </c>
      <c r="J359" s="201" t="s">
        <v>2019</v>
      </c>
      <c r="K359" s="201" t="s">
        <v>184</v>
      </c>
      <c r="L359" s="201" t="s">
        <v>40</v>
      </c>
      <c r="M359" s="202">
        <v>1383.8</v>
      </c>
    </row>
    <row r="360" spans="1:13" ht="13.5" x14ac:dyDescent="0.25">
      <c r="A360" s="201" t="s">
        <v>1206</v>
      </c>
      <c r="B360" s="201" t="s">
        <v>1176</v>
      </c>
      <c r="C360" s="201" t="s">
        <v>231</v>
      </c>
      <c r="D360" s="204">
        <v>4511</v>
      </c>
      <c r="E360" s="203" t="s">
        <v>1158</v>
      </c>
      <c r="F360" s="201" t="s">
        <v>2133</v>
      </c>
      <c r="G360" s="201" t="s">
        <v>225</v>
      </c>
      <c r="H360" s="201" t="s">
        <v>45</v>
      </c>
      <c r="I360" s="201" t="s">
        <v>50</v>
      </c>
      <c r="J360" s="201" t="s">
        <v>2019</v>
      </c>
      <c r="K360" s="201" t="s">
        <v>184</v>
      </c>
      <c r="L360" s="201" t="s">
        <v>38</v>
      </c>
      <c r="M360" s="202">
        <v>922.5</v>
      </c>
    </row>
    <row r="361" spans="1:13" ht="13.5" x14ac:dyDescent="0.25">
      <c r="A361" s="201" t="s">
        <v>1202</v>
      </c>
      <c r="B361" s="201" t="s">
        <v>1168</v>
      </c>
      <c r="C361" s="201" t="s">
        <v>231</v>
      </c>
      <c r="D361" s="204">
        <v>4511</v>
      </c>
      <c r="E361" s="203" t="s">
        <v>1158</v>
      </c>
      <c r="F361" s="201" t="s">
        <v>2133</v>
      </c>
      <c r="G361" s="201" t="s">
        <v>225</v>
      </c>
      <c r="H361" s="201" t="s">
        <v>45</v>
      </c>
      <c r="I361" s="201" t="s">
        <v>50</v>
      </c>
      <c r="J361" s="201" t="s">
        <v>2019</v>
      </c>
      <c r="K361" s="201" t="s">
        <v>197</v>
      </c>
      <c r="L361" s="201" t="s">
        <v>40</v>
      </c>
      <c r="M361" s="202">
        <v>738</v>
      </c>
    </row>
    <row r="362" spans="1:13" ht="13.5" x14ac:dyDescent="0.25">
      <c r="A362" s="201" t="s">
        <v>1208</v>
      </c>
      <c r="B362" s="201" t="s">
        <v>1160</v>
      </c>
      <c r="C362" s="201" t="s">
        <v>231</v>
      </c>
      <c r="D362" s="204">
        <v>4511</v>
      </c>
      <c r="E362" s="203" t="s">
        <v>1158</v>
      </c>
      <c r="F362" s="201" t="s">
        <v>2133</v>
      </c>
      <c r="G362" s="201" t="s">
        <v>225</v>
      </c>
      <c r="H362" s="201" t="s">
        <v>45</v>
      </c>
      <c r="I362" s="201" t="s">
        <v>204</v>
      </c>
      <c r="J362" s="201" t="s">
        <v>2020</v>
      </c>
      <c r="K362" s="201" t="s">
        <v>14</v>
      </c>
      <c r="L362" s="201" t="s">
        <v>40</v>
      </c>
      <c r="M362" s="202">
        <v>333.8</v>
      </c>
    </row>
    <row r="363" spans="1:13" ht="13.5" x14ac:dyDescent="0.25">
      <c r="A363" s="201" t="s">
        <v>1209</v>
      </c>
      <c r="B363" s="201" t="s">
        <v>1162</v>
      </c>
      <c r="C363" s="201" t="s">
        <v>231</v>
      </c>
      <c r="D363" s="204">
        <v>4511</v>
      </c>
      <c r="E363" s="203" t="s">
        <v>1158</v>
      </c>
      <c r="F363" s="201" t="s">
        <v>2133</v>
      </c>
      <c r="G363" s="201" t="s">
        <v>225</v>
      </c>
      <c r="H363" s="201" t="s">
        <v>45</v>
      </c>
      <c r="I363" s="201" t="s">
        <v>204</v>
      </c>
      <c r="J363" s="201" t="s">
        <v>2020</v>
      </c>
      <c r="K363" s="201" t="s">
        <v>14</v>
      </c>
      <c r="L363" s="201" t="s">
        <v>38</v>
      </c>
      <c r="M363" s="202">
        <v>200.3</v>
      </c>
    </row>
    <row r="364" spans="1:13" ht="13.5" x14ac:dyDescent="0.25">
      <c r="A364" s="201" t="s">
        <v>1210</v>
      </c>
      <c r="B364" s="201" t="s">
        <v>1164</v>
      </c>
      <c r="C364" s="201" t="s">
        <v>231</v>
      </c>
      <c r="D364" s="204">
        <v>4511</v>
      </c>
      <c r="E364" s="203" t="s">
        <v>1158</v>
      </c>
      <c r="F364" s="201" t="s">
        <v>2133</v>
      </c>
      <c r="G364" s="201" t="s">
        <v>225</v>
      </c>
      <c r="H364" s="201" t="s">
        <v>45</v>
      </c>
      <c r="I364" s="201" t="s">
        <v>204</v>
      </c>
      <c r="J364" s="201" t="s">
        <v>2020</v>
      </c>
      <c r="K364" s="201" t="s">
        <v>186</v>
      </c>
      <c r="L364" s="201" t="s">
        <v>40</v>
      </c>
      <c r="M364" s="202">
        <v>417.2</v>
      </c>
    </row>
    <row r="365" spans="1:13" ht="13.5" x14ac:dyDescent="0.25">
      <c r="A365" s="201" t="s">
        <v>1211</v>
      </c>
      <c r="B365" s="201" t="s">
        <v>1166</v>
      </c>
      <c r="C365" s="201" t="s">
        <v>231</v>
      </c>
      <c r="D365" s="204">
        <v>4511</v>
      </c>
      <c r="E365" s="203" t="s">
        <v>1158</v>
      </c>
      <c r="F365" s="201" t="s">
        <v>2133</v>
      </c>
      <c r="G365" s="201" t="s">
        <v>225</v>
      </c>
      <c r="H365" s="201" t="s">
        <v>45</v>
      </c>
      <c r="I365" s="201" t="s">
        <v>204</v>
      </c>
      <c r="J365" s="201" t="s">
        <v>2020</v>
      </c>
      <c r="K365" s="201" t="s">
        <v>186</v>
      </c>
      <c r="L365" s="201" t="s">
        <v>38</v>
      </c>
      <c r="M365" s="202">
        <v>250.3</v>
      </c>
    </row>
    <row r="366" spans="1:13" ht="13.5" x14ac:dyDescent="0.25">
      <c r="A366" s="201" t="s">
        <v>1213</v>
      </c>
      <c r="B366" s="201" t="s">
        <v>1170</v>
      </c>
      <c r="C366" s="201" t="s">
        <v>231</v>
      </c>
      <c r="D366" s="204">
        <v>4511</v>
      </c>
      <c r="E366" s="203" t="s">
        <v>1158</v>
      </c>
      <c r="F366" s="201" t="s">
        <v>2133</v>
      </c>
      <c r="G366" s="201" t="s">
        <v>225</v>
      </c>
      <c r="H366" s="201" t="s">
        <v>45</v>
      </c>
      <c r="I366" s="201" t="s">
        <v>204</v>
      </c>
      <c r="J366" s="201" t="s">
        <v>2020</v>
      </c>
      <c r="K366" s="201" t="s">
        <v>197</v>
      </c>
      <c r="L366" s="201" t="s">
        <v>38</v>
      </c>
      <c r="M366" s="202">
        <v>417.2</v>
      </c>
    </row>
    <row r="367" spans="1:13" ht="13.5" x14ac:dyDescent="0.25">
      <c r="A367" s="201" t="s">
        <v>1207</v>
      </c>
      <c r="B367" s="201" t="s">
        <v>1157</v>
      </c>
      <c r="C367" s="201" t="s">
        <v>231</v>
      </c>
      <c r="D367" s="204">
        <v>4511</v>
      </c>
      <c r="E367" s="203" t="s">
        <v>1158</v>
      </c>
      <c r="F367" s="201" t="s">
        <v>2133</v>
      </c>
      <c r="G367" s="201" t="s">
        <v>225</v>
      </c>
      <c r="H367" s="201" t="s">
        <v>45</v>
      </c>
      <c r="I367" s="201" t="s">
        <v>204</v>
      </c>
      <c r="J367" s="201" t="s">
        <v>2020</v>
      </c>
      <c r="K367" s="201" t="s">
        <v>185</v>
      </c>
      <c r="L367" s="201" t="s">
        <v>40</v>
      </c>
      <c r="M367" s="202">
        <v>834.4</v>
      </c>
    </row>
    <row r="368" spans="1:13" ht="13.5" x14ac:dyDescent="0.25">
      <c r="A368" s="201" t="s">
        <v>1214</v>
      </c>
      <c r="B368" s="201" t="s">
        <v>1172</v>
      </c>
      <c r="C368" s="201" t="s">
        <v>231</v>
      </c>
      <c r="D368" s="204">
        <v>4511</v>
      </c>
      <c r="E368" s="203" t="s">
        <v>1158</v>
      </c>
      <c r="F368" s="201" t="s">
        <v>2133</v>
      </c>
      <c r="G368" s="201" t="s">
        <v>225</v>
      </c>
      <c r="H368" s="201" t="s">
        <v>45</v>
      </c>
      <c r="I368" s="201" t="s">
        <v>204</v>
      </c>
      <c r="J368" s="201" t="s">
        <v>2020</v>
      </c>
      <c r="K368" s="201" t="s">
        <v>185</v>
      </c>
      <c r="L368" s="201" t="s">
        <v>38</v>
      </c>
      <c r="M368" s="202">
        <v>500.6</v>
      </c>
    </row>
    <row r="369" spans="1:13" ht="13.5" x14ac:dyDescent="0.25">
      <c r="A369" s="201" t="s">
        <v>1215</v>
      </c>
      <c r="B369" s="201" t="s">
        <v>1174</v>
      </c>
      <c r="C369" s="201" t="s">
        <v>231</v>
      </c>
      <c r="D369" s="204">
        <v>4511</v>
      </c>
      <c r="E369" s="203" t="s">
        <v>1158</v>
      </c>
      <c r="F369" s="201" t="s">
        <v>2133</v>
      </c>
      <c r="G369" s="201" t="s">
        <v>225</v>
      </c>
      <c r="H369" s="201" t="s">
        <v>45</v>
      </c>
      <c r="I369" s="201" t="s">
        <v>204</v>
      </c>
      <c r="J369" s="201" t="s">
        <v>2020</v>
      </c>
      <c r="K369" s="201" t="s">
        <v>184</v>
      </c>
      <c r="L369" s="201" t="s">
        <v>40</v>
      </c>
      <c r="M369" s="202">
        <v>1251.5999999999999</v>
      </c>
    </row>
    <row r="370" spans="1:13" ht="13.5" x14ac:dyDescent="0.25">
      <c r="A370" s="201" t="s">
        <v>1216</v>
      </c>
      <c r="B370" s="201" t="s">
        <v>1176</v>
      </c>
      <c r="C370" s="201" t="s">
        <v>231</v>
      </c>
      <c r="D370" s="204">
        <v>4511</v>
      </c>
      <c r="E370" s="203" t="s">
        <v>1158</v>
      </c>
      <c r="F370" s="201" t="s">
        <v>2133</v>
      </c>
      <c r="G370" s="201" t="s">
        <v>225</v>
      </c>
      <c r="H370" s="201" t="s">
        <v>45</v>
      </c>
      <c r="I370" s="201" t="s">
        <v>204</v>
      </c>
      <c r="J370" s="201" t="s">
        <v>2020</v>
      </c>
      <c r="K370" s="201" t="s">
        <v>184</v>
      </c>
      <c r="L370" s="201" t="s">
        <v>38</v>
      </c>
      <c r="M370" s="202">
        <v>834.4</v>
      </c>
    </row>
    <row r="371" spans="1:13" ht="13.5" x14ac:dyDescent="0.25">
      <c r="A371" s="201" t="s">
        <v>1212</v>
      </c>
      <c r="B371" s="201" t="s">
        <v>1168</v>
      </c>
      <c r="C371" s="201" t="s">
        <v>231</v>
      </c>
      <c r="D371" s="204">
        <v>4511</v>
      </c>
      <c r="E371" s="203" t="s">
        <v>1158</v>
      </c>
      <c r="F371" s="201" t="s">
        <v>2133</v>
      </c>
      <c r="G371" s="201" t="s">
        <v>225</v>
      </c>
      <c r="H371" s="201" t="s">
        <v>45</v>
      </c>
      <c r="I371" s="201" t="s">
        <v>204</v>
      </c>
      <c r="J371" s="201" t="s">
        <v>2020</v>
      </c>
      <c r="K371" s="201" t="s">
        <v>197</v>
      </c>
      <c r="L371" s="201" t="s">
        <v>40</v>
      </c>
      <c r="M371" s="202">
        <v>667.5</v>
      </c>
    </row>
    <row r="372" spans="1:13" ht="13.5" x14ac:dyDescent="0.25">
      <c r="A372" s="201" t="s">
        <v>1218</v>
      </c>
      <c r="B372" s="201" t="s">
        <v>1160</v>
      </c>
      <c r="C372" s="201" t="s">
        <v>231</v>
      </c>
      <c r="D372" s="204">
        <v>4511</v>
      </c>
      <c r="E372" s="203" t="s">
        <v>1158</v>
      </c>
      <c r="F372" s="201" t="s">
        <v>2133</v>
      </c>
      <c r="G372" s="201" t="s">
        <v>225</v>
      </c>
      <c r="H372" s="201" t="s">
        <v>45</v>
      </c>
      <c r="I372" s="201" t="s">
        <v>52</v>
      </c>
      <c r="J372" s="201" t="s">
        <v>2021</v>
      </c>
      <c r="K372" s="201" t="s">
        <v>14</v>
      </c>
      <c r="L372" s="201" t="s">
        <v>40</v>
      </c>
      <c r="M372" s="202">
        <v>301.89999999999998</v>
      </c>
    </row>
    <row r="373" spans="1:13" ht="13.5" x14ac:dyDescent="0.25">
      <c r="A373" s="201" t="s">
        <v>1219</v>
      </c>
      <c r="B373" s="201" t="s">
        <v>1162</v>
      </c>
      <c r="C373" s="201" t="s">
        <v>231</v>
      </c>
      <c r="D373" s="204">
        <v>4511</v>
      </c>
      <c r="E373" s="203" t="s">
        <v>1158</v>
      </c>
      <c r="F373" s="201" t="s">
        <v>2133</v>
      </c>
      <c r="G373" s="201" t="s">
        <v>225</v>
      </c>
      <c r="H373" s="201" t="s">
        <v>45</v>
      </c>
      <c r="I373" s="201" t="s">
        <v>52</v>
      </c>
      <c r="J373" s="201" t="s">
        <v>2021</v>
      </c>
      <c r="K373" s="201" t="s">
        <v>14</v>
      </c>
      <c r="L373" s="201" t="s">
        <v>38</v>
      </c>
      <c r="M373" s="202">
        <v>181.1</v>
      </c>
    </row>
    <row r="374" spans="1:13" ht="13.5" x14ac:dyDescent="0.25">
      <c r="A374" s="201" t="s">
        <v>1220</v>
      </c>
      <c r="B374" s="201" t="s">
        <v>1164</v>
      </c>
      <c r="C374" s="201" t="s">
        <v>231</v>
      </c>
      <c r="D374" s="204">
        <v>4511</v>
      </c>
      <c r="E374" s="203" t="s">
        <v>1158</v>
      </c>
      <c r="F374" s="201" t="s">
        <v>2133</v>
      </c>
      <c r="G374" s="201" t="s">
        <v>225</v>
      </c>
      <c r="H374" s="201" t="s">
        <v>45</v>
      </c>
      <c r="I374" s="201" t="s">
        <v>52</v>
      </c>
      <c r="J374" s="201" t="s">
        <v>2021</v>
      </c>
      <c r="K374" s="201" t="s">
        <v>186</v>
      </c>
      <c r="L374" s="201" t="s">
        <v>40</v>
      </c>
      <c r="M374" s="202">
        <v>377.4</v>
      </c>
    </row>
    <row r="375" spans="1:13" ht="13.5" x14ac:dyDescent="0.25">
      <c r="A375" s="201" t="s">
        <v>1221</v>
      </c>
      <c r="B375" s="201" t="s">
        <v>1166</v>
      </c>
      <c r="C375" s="201" t="s">
        <v>231</v>
      </c>
      <c r="D375" s="204">
        <v>4511</v>
      </c>
      <c r="E375" s="203" t="s">
        <v>1158</v>
      </c>
      <c r="F375" s="201" t="s">
        <v>2133</v>
      </c>
      <c r="G375" s="201" t="s">
        <v>225</v>
      </c>
      <c r="H375" s="201" t="s">
        <v>45</v>
      </c>
      <c r="I375" s="201" t="s">
        <v>52</v>
      </c>
      <c r="J375" s="201" t="s">
        <v>2021</v>
      </c>
      <c r="K375" s="201" t="s">
        <v>186</v>
      </c>
      <c r="L375" s="201" t="s">
        <v>38</v>
      </c>
      <c r="M375" s="202">
        <v>226.4</v>
      </c>
    </row>
    <row r="376" spans="1:13" ht="13.5" x14ac:dyDescent="0.25">
      <c r="A376" s="201" t="s">
        <v>1223</v>
      </c>
      <c r="B376" s="201" t="s">
        <v>1170</v>
      </c>
      <c r="C376" s="201" t="s">
        <v>231</v>
      </c>
      <c r="D376" s="204">
        <v>4511</v>
      </c>
      <c r="E376" s="203" t="s">
        <v>1158</v>
      </c>
      <c r="F376" s="201" t="s">
        <v>2133</v>
      </c>
      <c r="G376" s="201" t="s">
        <v>225</v>
      </c>
      <c r="H376" s="201" t="s">
        <v>45</v>
      </c>
      <c r="I376" s="201" t="s">
        <v>52</v>
      </c>
      <c r="J376" s="201" t="s">
        <v>2021</v>
      </c>
      <c r="K376" s="201" t="s">
        <v>197</v>
      </c>
      <c r="L376" s="201" t="s">
        <v>38</v>
      </c>
      <c r="M376" s="202">
        <v>377.4</v>
      </c>
    </row>
    <row r="377" spans="1:13" ht="13.5" x14ac:dyDescent="0.25">
      <c r="A377" s="201" t="s">
        <v>1217</v>
      </c>
      <c r="B377" s="201" t="s">
        <v>1157</v>
      </c>
      <c r="C377" s="201" t="s">
        <v>231</v>
      </c>
      <c r="D377" s="204">
        <v>4511</v>
      </c>
      <c r="E377" s="203" t="s">
        <v>1158</v>
      </c>
      <c r="F377" s="201" t="s">
        <v>2133</v>
      </c>
      <c r="G377" s="201" t="s">
        <v>225</v>
      </c>
      <c r="H377" s="201" t="s">
        <v>45</v>
      </c>
      <c r="I377" s="201" t="s">
        <v>52</v>
      </c>
      <c r="J377" s="201" t="s">
        <v>2021</v>
      </c>
      <c r="K377" s="201" t="s">
        <v>185</v>
      </c>
      <c r="L377" s="201" t="s">
        <v>40</v>
      </c>
      <c r="M377" s="202">
        <v>754.8</v>
      </c>
    </row>
    <row r="378" spans="1:13" ht="13.5" x14ac:dyDescent="0.25">
      <c r="A378" s="201" t="s">
        <v>1224</v>
      </c>
      <c r="B378" s="201" t="s">
        <v>1172</v>
      </c>
      <c r="C378" s="201" t="s">
        <v>231</v>
      </c>
      <c r="D378" s="204">
        <v>4511</v>
      </c>
      <c r="E378" s="203" t="s">
        <v>1158</v>
      </c>
      <c r="F378" s="201" t="s">
        <v>2133</v>
      </c>
      <c r="G378" s="201" t="s">
        <v>225</v>
      </c>
      <c r="H378" s="201" t="s">
        <v>45</v>
      </c>
      <c r="I378" s="201" t="s">
        <v>52</v>
      </c>
      <c r="J378" s="201" t="s">
        <v>2021</v>
      </c>
      <c r="K378" s="201" t="s">
        <v>185</v>
      </c>
      <c r="L378" s="201" t="s">
        <v>38</v>
      </c>
      <c r="M378" s="202">
        <v>452.9</v>
      </c>
    </row>
    <row r="379" spans="1:13" ht="13.5" x14ac:dyDescent="0.25">
      <c r="A379" s="201" t="s">
        <v>1225</v>
      </c>
      <c r="B379" s="201" t="s">
        <v>1174</v>
      </c>
      <c r="C379" s="201" t="s">
        <v>231</v>
      </c>
      <c r="D379" s="204">
        <v>4511</v>
      </c>
      <c r="E379" s="203" t="s">
        <v>1158</v>
      </c>
      <c r="F379" s="201" t="s">
        <v>2133</v>
      </c>
      <c r="G379" s="201" t="s">
        <v>225</v>
      </c>
      <c r="H379" s="201" t="s">
        <v>45</v>
      </c>
      <c r="I379" s="201" t="s">
        <v>52</v>
      </c>
      <c r="J379" s="201" t="s">
        <v>2021</v>
      </c>
      <c r="K379" s="201" t="s">
        <v>184</v>
      </c>
      <c r="L379" s="201" t="s">
        <v>40</v>
      </c>
      <c r="M379" s="202">
        <v>1132.0999999999999</v>
      </c>
    </row>
    <row r="380" spans="1:13" ht="13.5" x14ac:dyDescent="0.25">
      <c r="A380" s="201" t="s">
        <v>1226</v>
      </c>
      <c r="B380" s="201" t="s">
        <v>1176</v>
      </c>
      <c r="C380" s="201" t="s">
        <v>231</v>
      </c>
      <c r="D380" s="204">
        <v>4511</v>
      </c>
      <c r="E380" s="203" t="s">
        <v>1158</v>
      </c>
      <c r="F380" s="201" t="s">
        <v>2133</v>
      </c>
      <c r="G380" s="201" t="s">
        <v>225</v>
      </c>
      <c r="H380" s="201" t="s">
        <v>45</v>
      </c>
      <c r="I380" s="201" t="s">
        <v>52</v>
      </c>
      <c r="J380" s="201" t="s">
        <v>2021</v>
      </c>
      <c r="K380" s="201" t="s">
        <v>184</v>
      </c>
      <c r="L380" s="201" t="s">
        <v>38</v>
      </c>
      <c r="M380" s="202">
        <v>754.8</v>
      </c>
    </row>
    <row r="381" spans="1:13" ht="13.5" x14ac:dyDescent="0.25">
      <c r="A381" s="201" t="s">
        <v>1222</v>
      </c>
      <c r="B381" s="201" t="s">
        <v>1168</v>
      </c>
      <c r="C381" s="201" t="s">
        <v>231</v>
      </c>
      <c r="D381" s="204">
        <v>4511</v>
      </c>
      <c r="E381" s="203" t="s">
        <v>1158</v>
      </c>
      <c r="F381" s="201" t="s">
        <v>2133</v>
      </c>
      <c r="G381" s="201" t="s">
        <v>225</v>
      </c>
      <c r="H381" s="201" t="s">
        <v>45</v>
      </c>
      <c r="I381" s="201" t="s">
        <v>52</v>
      </c>
      <c r="J381" s="201" t="s">
        <v>2021</v>
      </c>
      <c r="K381" s="201" t="s">
        <v>197</v>
      </c>
      <c r="L381" s="201" t="s">
        <v>40</v>
      </c>
      <c r="M381" s="202">
        <v>603.79999999999995</v>
      </c>
    </row>
    <row r="382" spans="1:13" ht="13.5" x14ac:dyDescent="0.25">
      <c r="A382" s="201" t="s">
        <v>1228</v>
      </c>
      <c r="B382" s="201" t="s">
        <v>1160</v>
      </c>
      <c r="C382" s="201" t="s">
        <v>231</v>
      </c>
      <c r="D382" s="204">
        <v>4511</v>
      </c>
      <c r="E382" s="203" t="s">
        <v>1158</v>
      </c>
      <c r="F382" s="201" t="s">
        <v>2133</v>
      </c>
      <c r="G382" s="201" t="s">
        <v>225</v>
      </c>
      <c r="H382" s="201" t="s">
        <v>45</v>
      </c>
      <c r="I382" s="201" t="s">
        <v>54</v>
      </c>
      <c r="J382" s="201" t="s">
        <v>2022</v>
      </c>
      <c r="K382" s="201" t="s">
        <v>14</v>
      </c>
      <c r="L382" s="201" t="s">
        <v>40</v>
      </c>
      <c r="M382" s="202">
        <v>273.10000000000002</v>
      </c>
    </row>
    <row r="383" spans="1:13" ht="13.5" x14ac:dyDescent="0.25">
      <c r="A383" s="201" t="s">
        <v>1229</v>
      </c>
      <c r="B383" s="201" t="s">
        <v>1162</v>
      </c>
      <c r="C383" s="201" t="s">
        <v>231</v>
      </c>
      <c r="D383" s="204">
        <v>4511</v>
      </c>
      <c r="E383" s="203" t="s">
        <v>1158</v>
      </c>
      <c r="F383" s="201" t="s">
        <v>2133</v>
      </c>
      <c r="G383" s="201" t="s">
        <v>225</v>
      </c>
      <c r="H383" s="201" t="s">
        <v>45</v>
      </c>
      <c r="I383" s="201" t="s">
        <v>54</v>
      </c>
      <c r="J383" s="201" t="s">
        <v>2022</v>
      </c>
      <c r="K383" s="201" t="s">
        <v>14</v>
      </c>
      <c r="L383" s="201" t="s">
        <v>38</v>
      </c>
      <c r="M383" s="202">
        <v>163.80000000000001</v>
      </c>
    </row>
    <row r="384" spans="1:13" ht="13.5" x14ac:dyDescent="0.25">
      <c r="A384" s="201" t="s">
        <v>1230</v>
      </c>
      <c r="B384" s="201" t="s">
        <v>1164</v>
      </c>
      <c r="C384" s="201" t="s">
        <v>231</v>
      </c>
      <c r="D384" s="204">
        <v>4511</v>
      </c>
      <c r="E384" s="203" t="s">
        <v>1158</v>
      </c>
      <c r="F384" s="201" t="s">
        <v>2133</v>
      </c>
      <c r="G384" s="201" t="s">
        <v>225</v>
      </c>
      <c r="H384" s="201" t="s">
        <v>45</v>
      </c>
      <c r="I384" s="201" t="s">
        <v>54</v>
      </c>
      <c r="J384" s="201" t="s">
        <v>2022</v>
      </c>
      <c r="K384" s="201" t="s">
        <v>186</v>
      </c>
      <c r="L384" s="201" t="s">
        <v>40</v>
      </c>
      <c r="M384" s="202">
        <v>341.4</v>
      </c>
    </row>
    <row r="385" spans="1:13" ht="13.5" x14ac:dyDescent="0.25">
      <c r="A385" s="201" t="s">
        <v>1231</v>
      </c>
      <c r="B385" s="201" t="s">
        <v>1166</v>
      </c>
      <c r="C385" s="201" t="s">
        <v>231</v>
      </c>
      <c r="D385" s="204">
        <v>4511</v>
      </c>
      <c r="E385" s="203" t="s">
        <v>1158</v>
      </c>
      <c r="F385" s="201" t="s">
        <v>2133</v>
      </c>
      <c r="G385" s="201" t="s">
        <v>225</v>
      </c>
      <c r="H385" s="201" t="s">
        <v>45</v>
      </c>
      <c r="I385" s="201" t="s">
        <v>54</v>
      </c>
      <c r="J385" s="201" t="s">
        <v>2022</v>
      </c>
      <c r="K385" s="201" t="s">
        <v>186</v>
      </c>
      <c r="L385" s="201" t="s">
        <v>38</v>
      </c>
      <c r="M385" s="202">
        <v>204.8</v>
      </c>
    </row>
    <row r="386" spans="1:13" ht="13.5" x14ac:dyDescent="0.25">
      <c r="A386" s="201" t="s">
        <v>1233</v>
      </c>
      <c r="B386" s="201" t="s">
        <v>1170</v>
      </c>
      <c r="C386" s="201" t="s">
        <v>231</v>
      </c>
      <c r="D386" s="204">
        <v>4511</v>
      </c>
      <c r="E386" s="203" t="s">
        <v>1158</v>
      </c>
      <c r="F386" s="201" t="s">
        <v>2133</v>
      </c>
      <c r="G386" s="201" t="s">
        <v>225</v>
      </c>
      <c r="H386" s="201" t="s">
        <v>45</v>
      </c>
      <c r="I386" s="201" t="s">
        <v>54</v>
      </c>
      <c r="J386" s="201" t="s">
        <v>2022</v>
      </c>
      <c r="K386" s="201" t="s">
        <v>197</v>
      </c>
      <c r="L386" s="201" t="s">
        <v>38</v>
      </c>
      <c r="M386" s="202">
        <v>341.4</v>
      </c>
    </row>
    <row r="387" spans="1:13" ht="13.5" x14ac:dyDescent="0.25">
      <c r="A387" s="201" t="s">
        <v>1227</v>
      </c>
      <c r="B387" s="201" t="s">
        <v>1157</v>
      </c>
      <c r="C387" s="201" t="s">
        <v>231</v>
      </c>
      <c r="D387" s="204">
        <v>4511</v>
      </c>
      <c r="E387" s="203" t="s">
        <v>1158</v>
      </c>
      <c r="F387" s="201" t="s">
        <v>2133</v>
      </c>
      <c r="G387" s="201" t="s">
        <v>225</v>
      </c>
      <c r="H387" s="201" t="s">
        <v>45</v>
      </c>
      <c r="I387" s="201" t="s">
        <v>54</v>
      </c>
      <c r="J387" s="201" t="s">
        <v>2022</v>
      </c>
      <c r="K387" s="201" t="s">
        <v>185</v>
      </c>
      <c r="L387" s="201" t="s">
        <v>40</v>
      </c>
      <c r="M387" s="202">
        <v>682.7</v>
      </c>
    </row>
    <row r="388" spans="1:13" ht="13.5" x14ac:dyDescent="0.25">
      <c r="A388" s="201" t="s">
        <v>1234</v>
      </c>
      <c r="B388" s="201" t="s">
        <v>1172</v>
      </c>
      <c r="C388" s="201" t="s">
        <v>231</v>
      </c>
      <c r="D388" s="204">
        <v>4511</v>
      </c>
      <c r="E388" s="203" t="s">
        <v>1158</v>
      </c>
      <c r="F388" s="201" t="s">
        <v>2133</v>
      </c>
      <c r="G388" s="201" t="s">
        <v>225</v>
      </c>
      <c r="H388" s="201" t="s">
        <v>45</v>
      </c>
      <c r="I388" s="201" t="s">
        <v>54</v>
      </c>
      <c r="J388" s="201" t="s">
        <v>2022</v>
      </c>
      <c r="K388" s="201" t="s">
        <v>185</v>
      </c>
      <c r="L388" s="201" t="s">
        <v>38</v>
      </c>
      <c r="M388" s="202">
        <v>409.6</v>
      </c>
    </row>
    <row r="389" spans="1:13" ht="13.5" x14ac:dyDescent="0.25">
      <c r="A389" s="201" t="s">
        <v>1235</v>
      </c>
      <c r="B389" s="201" t="s">
        <v>1174</v>
      </c>
      <c r="C389" s="201" t="s">
        <v>231</v>
      </c>
      <c r="D389" s="204">
        <v>4511</v>
      </c>
      <c r="E389" s="203" t="s">
        <v>1158</v>
      </c>
      <c r="F389" s="201" t="s">
        <v>2133</v>
      </c>
      <c r="G389" s="201" t="s">
        <v>225</v>
      </c>
      <c r="H389" s="201" t="s">
        <v>45</v>
      </c>
      <c r="I389" s="201" t="s">
        <v>54</v>
      </c>
      <c r="J389" s="201" t="s">
        <v>2022</v>
      </c>
      <c r="K389" s="201" t="s">
        <v>184</v>
      </c>
      <c r="L389" s="201" t="s">
        <v>40</v>
      </c>
      <c r="M389" s="202">
        <v>1024.0999999999999</v>
      </c>
    </row>
    <row r="390" spans="1:13" ht="13.5" x14ac:dyDescent="0.25">
      <c r="A390" s="201" t="s">
        <v>1236</v>
      </c>
      <c r="B390" s="201" t="s">
        <v>1176</v>
      </c>
      <c r="C390" s="201" t="s">
        <v>231</v>
      </c>
      <c r="D390" s="204">
        <v>4511</v>
      </c>
      <c r="E390" s="203" t="s">
        <v>1158</v>
      </c>
      <c r="F390" s="201" t="s">
        <v>2133</v>
      </c>
      <c r="G390" s="201" t="s">
        <v>225</v>
      </c>
      <c r="H390" s="201" t="s">
        <v>45</v>
      </c>
      <c r="I390" s="201" t="s">
        <v>54</v>
      </c>
      <c r="J390" s="201" t="s">
        <v>2022</v>
      </c>
      <c r="K390" s="201" t="s">
        <v>184</v>
      </c>
      <c r="L390" s="201" t="s">
        <v>38</v>
      </c>
      <c r="M390" s="202">
        <v>682.7</v>
      </c>
    </row>
    <row r="391" spans="1:13" ht="13.5" x14ac:dyDescent="0.25">
      <c r="A391" s="201" t="s">
        <v>1232</v>
      </c>
      <c r="B391" s="201" t="s">
        <v>1168</v>
      </c>
      <c r="C391" s="201" t="s">
        <v>231</v>
      </c>
      <c r="D391" s="204">
        <v>4511</v>
      </c>
      <c r="E391" s="203" t="s">
        <v>1158</v>
      </c>
      <c r="F391" s="201" t="s">
        <v>2133</v>
      </c>
      <c r="G391" s="201" t="s">
        <v>225</v>
      </c>
      <c r="H391" s="201" t="s">
        <v>45</v>
      </c>
      <c r="I391" s="201" t="s">
        <v>54</v>
      </c>
      <c r="J391" s="201" t="s">
        <v>2022</v>
      </c>
      <c r="K391" s="201" t="s">
        <v>197</v>
      </c>
      <c r="L391" s="201" t="s">
        <v>40</v>
      </c>
      <c r="M391" s="202">
        <v>546.20000000000005</v>
      </c>
    </row>
    <row r="392" spans="1:13" ht="13.5" x14ac:dyDescent="0.25">
      <c r="A392" s="201" t="s">
        <v>1238</v>
      </c>
      <c r="B392" s="201" t="s">
        <v>1160</v>
      </c>
      <c r="C392" s="201" t="s">
        <v>231</v>
      </c>
      <c r="D392" s="204">
        <v>4511</v>
      </c>
      <c r="E392" s="203" t="s">
        <v>1158</v>
      </c>
      <c r="F392" s="201" t="s">
        <v>2133</v>
      </c>
      <c r="G392" s="201" t="s">
        <v>225</v>
      </c>
      <c r="H392" s="201" t="s">
        <v>45</v>
      </c>
      <c r="I392" s="201" t="s">
        <v>206</v>
      </c>
      <c r="J392" s="201" t="s">
        <v>2023</v>
      </c>
      <c r="K392" s="201" t="s">
        <v>14</v>
      </c>
      <c r="L392" s="201" t="s">
        <v>40</v>
      </c>
      <c r="M392" s="202">
        <v>247</v>
      </c>
    </row>
    <row r="393" spans="1:13" ht="13.5" x14ac:dyDescent="0.25">
      <c r="A393" s="201" t="s">
        <v>1239</v>
      </c>
      <c r="B393" s="201" t="s">
        <v>1162</v>
      </c>
      <c r="C393" s="201" t="s">
        <v>231</v>
      </c>
      <c r="D393" s="204">
        <v>4511</v>
      </c>
      <c r="E393" s="203" t="s">
        <v>1158</v>
      </c>
      <c r="F393" s="201" t="s">
        <v>2133</v>
      </c>
      <c r="G393" s="201" t="s">
        <v>225</v>
      </c>
      <c r="H393" s="201" t="s">
        <v>45</v>
      </c>
      <c r="I393" s="201" t="s">
        <v>206</v>
      </c>
      <c r="J393" s="201" t="s">
        <v>2023</v>
      </c>
      <c r="K393" s="201" t="s">
        <v>14</v>
      </c>
      <c r="L393" s="201" t="s">
        <v>38</v>
      </c>
      <c r="M393" s="202">
        <v>148.19999999999999</v>
      </c>
    </row>
    <row r="394" spans="1:13" ht="13.5" x14ac:dyDescent="0.25">
      <c r="A394" s="201" t="s">
        <v>1240</v>
      </c>
      <c r="B394" s="201" t="s">
        <v>1164</v>
      </c>
      <c r="C394" s="201" t="s">
        <v>231</v>
      </c>
      <c r="D394" s="204">
        <v>4511</v>
      </c>
      <c r="E394" s="203" t="s">
        <v>1158</v>
      </c>
      <c r="F394" s="201" t="s">
        <v>2133</v>
      </c>
      <c r="G394" s="201" t="s">
        <v>225</v>
      </c>
      <c r="H394" s="201" t="s">
        <v>45</v>
      </c>
      <c r="I394" s="201" t="s">
        <v>206</v>
      </c>
      <c r="J394" s="201" t="s">
        <v>2023</v>
      </c>
      <c r="K394" s="201" t="s">
        <v>186</v>
      </c>
      <c r="L394" s="201" t="s">
        <v>40</v>
      </c>
      <c r="M394" s="202">
        <v>308.8</v>
      </c>
    </row>
    <row r="395" spans="1:13" ht="13.5" x14ac:dyDescent="0.25">
      <c r="A395" s="201" t="s">
        <v>1241</v>
      </c>
      <c r="B395" s="201" t="s">
        <v>1166</v>
      </c>
      <c r="C395" s="201" t="s">
        <v>231</v>
      </c>
      <c r="D395" s="204">
        <v>4511</v>
      </c>
      <c r="E395" s="203" t="s">
        <v>1158</v>
      </c>
      <c r="F395" s="201" t="s">
        <v>2133</v>
      </c>
      <c r="G395" s="201" t="s">
        <v>225</v>
      </c>
      <c r="H395" s="201" t="s">
        <v>45</v>
      </c>
      <c r="I395" s="201" t="s">
        <v>206</v>
      </c>
      <c r="J395" s="201" t="s">
        <v>2023</v>
      </c>
      <c r="K395" s="201" t="s">
        <v>186</v>
      </c>
      <c r="L395" s="201" t="s">
        <v>38</v>
      </c>
      <c r="M395" s="202">
        <v>185.3</v>
      </c>
    </row>
    <row r="396" spans="1:13" ht="13.5" x14ac:dyDescent="0.25">
      <c r="A396" s="201" t="s">
        <v>1243</v>
      </c>
      <c r="B396" s="201" t="s">
        <v>1170</v>
      </c>
      <c r="C396" s="201" t="s">
        <v>231</v>
      </c>
      <c r="D396" s="204">
        <v>4511</v>
      </c>
      <c r="E396" s="203" t="s">
        <v>1158</v>
      </c>
      <c r="F396" s="201" t="s">
        <v>2133</v>
      </c>
      <c r="G396" s="201" t="s">
        <v>225</v>
      </c>
      <c r="H396" s="201" t="s">
        <v>45</v>
      </c>
      <c r="I396" s="201" t="s">
        <v>206</v>
      </c>
      <c r="J396" s="201" t="s">
        <v>2023</v>
      </c>
      <c r="K396" s="201" t="s">
        <v>197</v>
      </c>
      <c r="L396" s="201" t="s">
        <v>38</v>
      </c>
      <c r="M396" s="202">
        <v>308.8</v>
      </c>
    </row>
    <row r="397" spans="1:13" ht="13.5" x14ac:dyDescent="0.25">
      <c r="A397" s="201" t="s">
        <v>1237</v>
      </c>
      <c r="B397" s="201" t="s">
        <v>1157</v>
      </c>
      <c r="C397" s="201" t="s">
        <v>231</v>
      </c>
      <c r="D397" s="204">
        <v>4511</v>
      </c>
      <c r="E397" s="203" t="s">
        <v>1158</v>
      </c>
      <c r="F397" s="201" t="s">
        <v>2133</v>
      </c>
      <c r="G397" s="201" t="s">
        <v>225</v>
      </c>
      <c r="H397" s="201" t="s">
        <v>45</v>
      </c>
      <c r="I397" s="201" t="s">
        <v>206</v>
      </c>
      <c r="J397" s="201" t="s">
        <v>2023</v>
      </c>
      <c r="K397" s="201" t="s">
        <v>185</v>
      </c>
      <c r="L397" s="201" t="s">
        <v>40</v>
      </c>
      <c r="M397" s="202">
        <v>617.5</v>
      </c>
    </row>
    <row r="398" spans="1:13" ht="13.5" x14ac:dyDescent="0.25">
      <c r="A398" s="201" t="s">
        <v>1244</v>
      </c>
      <c r="B398" s="201" t="s">
        <v>1172</v>
      </c>
      <c r="C398" s="201" t="s">
        <v>231</v>
      </c>
      <c r="D398" s="204">
        <v>4511</v>
      </c>
      <c r="E398" s="203" t="s">
        <v>1158</v>
      </c>
      <c r="F398" s="201" t="s">
        <v>2133</v>
      </c>
      <c r="G398" s="201" t="s">
        <v>225</v>
      </c>
      <c r="H398" s="201" t="s">
        <v>45</v>
      </c>
      <c r="I398" s="201" t="s">
        <v>206</v>
      </c>
      <c r="J398" s="201" t="s">
        <v>2023</v>
      </c>
      <c r="K398" s="201" t="s">
        <v>185</v>
      </c>
      <c r="L398" s="201" t="s">
        <v>38</v>
      </c>
      <c r="M398" s="202">
        <v>370.5</v>
      </c>
    </row>
    <row r="399" spans="1:13" ht="13.5" x14ac:dyDescent="0.25">
      <c r="A399" s="201" t="s">
        <v>1245</v>
      </c>
      <c r="B399" s="201" t="s">
        <v>1174</v>
      </c>
      <c r="C399" s="201" t="s">
        <v>231</v>
      </c>
      <c r="D399" s="204">
        <v>4511</v>
      </c>
      <c r="E399" s="203" t="s">
        <v>1158</v>
      </c>
      <c r="F399" s="201" t="s">
        <v>2133</v>
      </c>
      <c r="G399" s="201" t="s">
        <v>225</v>
      </c>
      <c r="H399" s="201" t="s">
        <v>45</v>
      </c>
      <c r="I399" s="201" t="s">
        <v>206</v>
      </c>
      <c r="J399" s="201" t="s">
        <v>2023</v>
      </c>
      <c r="K399" s="201" t="s">
        <v>184</v>
      </c>
      <c r="L399" s="201" t="s">
        <v>40</v>
      </c>
      <c r="M399" s="202">
        <v>926.3</v>
      </c>
    </row>
    <row r="400" spans="1:13" ht="13.5" x14ac:dyDescent="0.25">
      <c r="A400" s="201" t="s">
        <v>1246</v>
      </c>
      <c r="B400" s="201" t="s">
        <v>1176</v>
      </c>
      <c r="C400" s="201" t="s">
        <v>231</v>
      </c>
      <c r="D400" s="204">
        <v>4511</v>
      </c>
      <c r="E400" s="203" t="s">
        <v>1158</v>
      </c>
      <c r="F400" s="201" t="s">
        <v>2133</v>
      </c>
      <c r="G400" s="201" t="s">
        <v>225</v>
      </c>
      <c r="H400" s="201" t="s">
        <v>45</v>
      </c>
      <c r="I400" s="201" t="s">
        <v>206</v>
      </c>
      <c r="J400" s="201" t="s">
        <v>2023</v>
      </c>
      <c r="K400" s="201" t="s">
        <v>184</v>
      </c>
      <c r="L400" s="201" t="s">
        <v>38</v>
      </c>
      <c r="M400" s="202">
        <v>617.5</v>
      </c>
    </row>
    <row r="401" spans="1:13" ht="13.5" x14ac:dyDescent="0.25">
      <c r="A401" s="201" t="s">
        <v>1242</v>
      </c>
      <c r="B401" s="201" t="s">
        <v>1168</v>
      </c>
      <c r="C401" s="201" t="s">
        <v>231</v>
      </c>
      <c r="D401" s="204">
        <v>4511</v>
      </c>
      <c r="E401" s="203" t="s">
        <v>1158</v>
      </c>
      <c r="F401" s="201" t="s">
        <v>2133</v>
      </c>
      <c r="G401" s="201" t="s">
        <v>225</v>
      </c>
      <c r="H401" s="201" t="s">
        <v>45</v>
      </c>
      <c r="I401" s="201" t="s">
        <v>206</v>
      </c>
      <c r="J401" s="201" t="s">
        <v>2023</v>
      </c>
      <c r="K401" s="201" t="s">
        <v>197</v>
      </c>
      <c r="L401" s="201" t="s">
        <v>40</v>
      </c>
      <c r="M401" s="202">
        <v>494</v>
      </c>
    </row>
    <row r="402" spans="1:13" ht="13.5" x14ac:dyDescent="0.25">
      <c r="A402" s="205" t="s">
        <v>1012</v>
      </c>
      <c r="B402" s="205" t="s">
        <v>1013</v>
      </c>
      <c r="C402" s="205" t="s">
        <v>231</v>
      </c>
      <c r="D402" s="208">
        <v>4531</v>
      </c>
      <c r="E402" s="207" t="s">
        <v>997</v>
      </c>
      <c r="F402" s="205" t="s">
        <v>225</v>
      </c>
      <c r="G402" s="205" t="s">
        <v>225</v>
      </c>
      <c r="H402" s="205" t="s">
        <v>45</v>
      </c>
      <c r="I402" s="205" t="s">
        <v>46</v>
      </c>
      <c r="J402" s="205" t="s">
        <v>64</v>
      </c>
      <c r="K402" s="205" t="s">
        <v>14</v>
      </c>
      <c r="L402" s="205" t="s">
        <v>38</v>
      </c>
      <c r="M402" s="206">
        <v>239.5</v>
      </c>
    </row>
    <row r="403" spans="1:13" ht="13.5" x14ac:dyDescent="0.25">
      <c r="A403" s="205" t="s">
        <v>1010</v>
      </c>
      <c r="B403" s="205" t="s">
        <v>1011</v>
      </c>
      <c r="C403" s="205" t="s">
        <v>231</v>
      </c>
      <c r="D403" s="208">
        <v>4531</v>
      </c>
      <c r="E403" s="207" t="s">
        <v>997</v>
      </c>
      <c r="F403" s="205" t="s">
        <v>225</v>
      </c>
      <c r="G403" s="205" t="s">
        <v>225</v>
      </c>
      <c r="H403" s="205" t="s">
        <v>45</v>
      </c>
      <c r="I403" s="205" t="s">
        <v>46</v>
      </c>
      <c r="J403" s="205" t="s">
        <v>64</v>
      </c>
      <c r="K403" s="205" t="s">
        <v>186</v>
      </c>
      <c r="L403" s="205" t="s">
        <v>40</v>
      </c>
      <c r="M403" s="206">
        <v>499</v>
      </c>
    </row>
    <row r="404" spans="1:13" ht="13.5" x14ac:dyDescent="0.25">
      <c r="A404" s="205" t="s">
        <v>1008</v>
      </c>
      <c r="B404" s="205" t="s">
        <v>1009</v>
      </c>
      <c r="C404" s="205" t="s">
        <v>231</v>
      </c>
      <c r="D404" s="208">
        <v>4531</v>
      </c>
      <c r="E404" s="207" t="s">
        <v>997</v>
      </c>
      <c r="F404" s="205" t="s">
        <v>225</v>
      </c>
      <c r="G404" s="205" t="s">
        <v>225</v>
      </c>
      <c r="H404" s="205" t="s">
        <v>45</v>
      </c>
      <c r="I404" s="205" t="s">
        <v>46</v>
      </c>
      <c r="J404" s="205" t="s">
        <v>64</v>
      </c>
      <c r="K404" s="205" t="s">
        <v>186</v>
      </c>
      <c r="L404" s="205" t="s">
        <v>38</v>
      </c>
      <c r="M404" s="206">
        <v>299.39999999999998</v>
      </c>
    </row>
    <row r="405" spans="1:13" ht="13.5" x14ac:dyDescent="0.25">
      <c r="A405" s="205" t="s">
        <v>1002</v>
      </c>
      <c r="B405" s="205" t="s">
        <v>1003</v>
      </c>
      <c r="C405" s="205" t="s">
        <v>231</v>
      </c>
      <c r="D405" s="208">
        <v>4531</v>
      </c>
      <c r="E405" s="207" t="s">
        <v>997</v>
      </c>
      <c r="F405" s="205" t="s">
        <v>225</v>
      </c>
      <c r="G405" s="205" t="s">
        <v>225</v>
      </c>
      <c r="H405" s="205" t="s">
        <v>45</v>
      </c>
      <c r="I405" s="205" t="s">
        <v>46</v>
      </c>
      <c r="J405" s="205" t="s">
        <v>64</v>
      </c>
      <c r="K405" s="205" t="s">
        <v>14</v>
      </c>
      <c r="L405" s="205" t="s">
        <v>40</v>
      </c>
      <c r="M405" s="206">
        <v>399.2</v>
      </c>
    </row>
    <row r="406" spans="1:13" ht="13.5" x14ac:dyDescent="0.25">
      <c r="A406" s="205" t="s">
        <v>1034</v>
      </c>
      <c r="B406" s="205" t="s">
        <v>1013</v>
      </c>
      <c r="C406" s="205" t="s">
        <v>231</v>
      </c>
      <c r="D406" s="208">
        <v>4531</v>
      </c>
      <c r="E406" s="207" t="s">
        <v>997</v>
      </c>
      <c r="F406" s="205" t="s">
        <v>225</v>
      </c>
      <c r="G406" s="205" t="s">
        <v>225</v>
      </c>
      <c r="H406" s="205" t="s">
        <v>45</v>
      </c>
      <c r="I406" s="205" t="s">
        <v>202</v>
      </c>
      <c r="J406" s="205" t="s">
        <v>66</v>
      </c>
      <c r="K406" s="205" t="s">
        <v>14</v>
      </c>
      <c r="L406" s="205" t="s">
        <v>38</v>
      </c>
      <c r="M406" s="206">
        <v>217.8</v>
      </c>
    </row>
    <row r="407" spans="1:13" ht="13.5" x14ac:dyDescent="0.25">
      <c r="A407" s="205" t="s">
        <v>1033</v>
      </c>
      <c r="B407" s="205" t="s">
        <v>1011</v>
      </c>
      <c r="C407" s="205" t="s">
        <v>231</v>
      </c>
      <c r="D407" s="208">
        <v>4531</v>
      </c>
      <c r="E407" s="207" t="s">
        <v>997</v>
      </c>
      <c r="F407" s="205" t="s">
        <v>225</v>
      </c>
      <c r="G407" s="205" t="s">
        <v>225</v>
      </c>
      <c r="H407" s="205" t="s">
        <v>45</v>
      </c>
      <c r="I407" s="205" t="s">
        <v>202</v>
      </c>
      <c r="J407" s="205" t="s">
        <v>66</v>
      </c>
      <c r="K407" s="205" t="s">
        <v>186</v>
      </c>
      <c r="L407" s="205" t="s">
        <v>40</v>
      </c>
      <c r="M407" s="206">
        <v>453.8</v>
      </c>
    </row>
    <row r="408" spans="1:13" ht="13.5" x14ac:dyDescent="0.25">
      <c r="A408" s="205" t="s">
        <v>1032</v>
      </c>
      <c r="B408" s="205" t="s">
        <v>1009</v>
      </c>
      <c r="C408" s="205" t="s">
        <v>231</v>
      </c>
      <c r="D408" s="208">
        <v>4531</v>
      </c>
      <c r="E408" s="207" t="s">
        <v>997</v>
      </c>
      <c r="F408" s="205" t="s">
        <v>225</v>
      </c>
      <c r="G408" s="205" t="s">
        <v>225</v>
      </c>
      <c r="H408" s="205" t="s">
        <v>45</v>
      </c>
      <c r="I408" s="205" t="s">
        <v>202</v>
      </c>
      <c r="J408" s="205" t="s">
        <v>66</v>
      </c>
      <c r="K408" s="205" t="s">
        <v>186</v>
      </c>
      <c r="L408" s="205" t="s">
        <v>38</v>
      </c>
      <c r="M408" s="206">
        <v>272.3</v>
      </c>
    </row>
    <row r="409" spans="1:13" ht="13.5" x14ac:dyDescent="0.25">
      <c r="A409" s="205" t="s">
        <v>1029</v>
      </c>
      <c r="B409" s="205" t="s">
        <v>1003</v>
      </c>
      <c r="C409" s="205" t="s">
        <v>231</v>
      </c>
      <c r="D409" s="208">
        <v>4531</v>
      </c>
      <c r="E409" s="207" t="s">
        <v>997</v>
      </c>
      <c r="F409" s="205" t="s">
        <v>225</v>
      </c>
      <c r="G409" s="205" t="s">
        <v>225</v>
      </c>
      <c r="H409" s="205" t="s">
        <v>45</v>
      </c>
      <c r="I409" s="205" t="s">
        <v>202</v>
      </c>
      <c r="J409" s="205" t="s">
        <v>66</v>
      </c>
      <c r="K409" s="205" t="s">
        <v>14</v>
      </c>
      <c r="L409" s="205" t="s">
        <v>40</v>
      </c>
      <c r="M409" s="206">
        <v>363</v>
      </c>
    </row>
    <row r="410" spans="1:13" ht="13.5" x14ac:dyDescent="0.25">
      <c r="A410" s="205" t="s">
        <v>1054</v>
      </c>
      <c r="B410" s="205" t="s">
        <v>1013</v>
      </c>
      <c r="C410" s="205" t="s">
        <v>231</v>
      </c>
      <c r="D410" s="208">
        <v>4531</v>
      </c>
      <c r="E410" s="207" t="s">
        <v>997</v>
      </c>
      <c r="F410" s="205" t="s">
        <v>225</v>
      </c>
      <c r="G410" s="205" t="s">
        <v>225</v>
      </c>
      <c r="H410" s="205" t="s">
        <v>45</v>
      </c>
      <c r="I410" s="205" t="s">
        <v>48</v>
      </c>
      <c r="J410" s="205" t="s">
        <v>167</v>
      </c>
      <c r="K410" s="205" t="s">
        <v>14</v>
      </c>
      <c r="L410" s="205" t="s">
        <v>38</v>
      </c>
      <c r="M410" s="206">
        <v>199.3</v>
      </c>
    </row>
    <row r="411" spans="1:13" ht="13.5" x14ac:dyDescent="0.25">
      <c r="A411" s="205" t="s">
        <v>1053</v>
      </c>
      <c r="B411" s="205" t="s">
        <v>1011</v>
      </c>
      <c r="C411" s="205" t="s">
        <v>231</v>
      </c>
      <c r="D411" s="208">
        <v>4531</v>
      </c>
      <c r="E411" s="207" t="s">
        <v>997</v>
      </c>
      <c r="F411" s="205" t="s">
        <v>225</v>
      </c>
      <c r="G411" s="205" t="s">
        <v>225</v>
      </c>
      <c r="H411" s="205" t="s">
        <v>45</v>
      </c>
      <c r="I411" s="205" t="s">
        <v>48</v>
      </c>
      <c r="J411" s="205" t="s">
        <v>167</v>
      </c>
      <c r="K411" s="205" t="s">
        <v>186</v>
      </c>
      <c r="L411" s="205" t="s">
        <v>40</v>
      </c>
      <c r="M411" s="206">
        <v>415.2</v>
      </c>
    </row>
    <row r="412" spans="1:13" ht="13.5" x14ac:dyDescent="0.25">
      <c r="A412" s="205" t="s">
        <v>1052</v>
      </c>
      <c r="B412" s="205" t="s">
        <v>1009</v>
      </c>
      <c r="C412" s="205" t="s">
        <v>231</v>
      </c>
      <c r="D412" s="208">
        <v>4531</v>
      </c>
      <c r="E412" s="207" t="s">
        <v>997</v>
      </c>
      <c r="F412" s="205" t="s">
        <v>225</v>
      </c>
      <c r="G412" s="205" t="s">
        <v>225</v>
      </c>
      <c r="H412" s="205" t="s">
        <v>45</v>
      </c>
      <c r="I412" s="205" t="s">
        <v>48</v>
      </c>
      <c r="J412" s="205" t="s">
        <v>167</v>
      </c>
      <c r="K412" s="205" t="s">
        <v>186</v>
      </c>
      <c r="L412" s="205" t="s">
        <v>38</v>
      </c>
      <c r="M412" s="206">
        <v>249.1</v>
      </c>
    </row>
    <row r="413" spans="1:13" ht="13.5" x14ac:dyDescent="0.25">
      <c r="A413" s="205" t="s">
        <v>1049</v>
      </c>
      <c r="B413" s="205" t="s">
        <v>1003</v>
      </c>
      <c r="C413" s="205" t="s">
        <v>231</v>
      </c>
      <c r="D413" s="208">
        <v>4531</v>
      </c>
      <c r="E413" s="207" t="s">
        <v>997</v>
      </c>
      <c r="F413" s="205" t="s">
        <v>225</v>
      </c>
      <c r="G413" s="205" t="s">
        <v>225</v>
      </c>
      <c r="H413" s="205" t="s">
        <v>45</v>
      </c>
      <c r="I413" s="205" t="s">
        <v>48</v>
      </c>
      <c r="J413" s="205" t="s">
        <v>167</v>
      </c>
      <c r="K413" s="205" t="s">
        <v>14</v>
      </c>
      <c r="L413" s="205" t="s">
        <v>40</v>
      </c>
      <c r="M413" s="206">
        <v>332.2</v>
      </c>
    </row>
    <row r="414" spans="1:13" ht="13.5" x14ac:dyDescent="0.25">
      <c r="A414" s="205" t="s">
        <v>1074</v>
      </c>
      <c r="B414" s="205" t="s">
        <v>1013</v>
      </c>
      <c r="C414" s="205" t="s">
        <v>231</v>
      </c>
      <c r="D414" s="208">
        <v>4531</v>
      </c>
      <c r="E414" s="207" t="s">
        <v>997</v>
      </c>
      <c r="F414" s="205" t="s">
        <v>225</v>
      </c>
      <c r="G414" s="205" t="s">
        <v>225</v>
      </c>
      <c r="H414" s="205" t="s">
        <v>45</v>
      </c>
      <c r="I414" s="205" t="s">
        <v>50</v>
      </c>
      <c r="J414" s="205" t="s">
        <v>169</v>
      </c>
      <c r="K414" s="205" t="s">
        <v>14</v>
      </c>
      <c r="L414" s="205" t="s">
        <v>38</v>
      </c>
      <c r="M414" s="206">
        <v>181.9</v>
      </c>
    </row>
    <row r="415" spans="1:13" ht="13.5" x14ac:dyDescent="0.25">
      <c r="A415" s="205" t="s">
        <v>1073</v>
      </c>
      <c r="B415" s="205" t="s">
        <v>1011</v>
      </c>
      <c r="C415" s="205" t="s">
        <v>231</v>
      </c>
      <c r="D415" s="208">
        <v>4531</v>
      </c>
      <c r="E415" s="207" t="s">
        <v>997</v>
      </c>
      <c r="F415" s="205" t="s">
        <v>225</v>
      </c>
      <c r="G415" s="205" t="s">
        <v>225</v>
      </c>
      <c r="H415" s="205" t="s">
        <v>45</v>
      </c>
      <c r="I415" s="205" t="s">
        <v>50</v>
      </c>
      <c r="J415" s="205" t="s">
        <v>169</v>
      </c>
      <c r="K415" s="205" t="s">
        <v>186</v>
      </c>
      <c r="L415" s="205" t="s">
        <v>40</v>
      </c>
      <c r="M415" s="206">
        <v>379</v>
      </c>
    </row>
    <row r="416" spans="1:13" ht="13.5" x14ac:dyDescent="0.25">
      <c r="A416" s="205" t="s">
        <v>1072</v>
      </c>
      <c r="B416" s="205" t="s">
        <v>1009</v>
      </c>
      <c r="C416" s="205" t="s">
        <v>231</v>
      </c>
      <c r="D416" s="208">
        <v>4531</v>
      </c>
      <c r="E416" s="207" t="s">
        <v>997</v>
      </c>
      <c r="F416" s="205" t="s">
        <v>225</v>
      </c>
      <c r="G416" s="205" t="s">
        <v>225</v>
      </c>
      <c r="H416" s="205" t="s">
        <v>45</v>
      </c>
      <c r="I416" s="205" t="s">
        <v>50</v>
      </c>
      <c r="J416" s="205" t="s">
        <v>169</v>
      </c>
      <c r="K416" s="205" t="s">
        <v>186</v>
      </c>
      <c r="L416" s="205" t="s">
        <v>38</v>
      </c>
      <c r="M416" s="206">
        <v>227.4</v>
      </c>
    </row>
    <row r="417" spans="1:13" ht="13.5" x14ac:dyDescent="0.25">
      <c r="A417" s="205" t="s">
        <v>1069</v>
      </c>
      <c r="B417" s="205" t="s">
        <v>1003</v>
      </c>
      <c r="C417" s="205" t="s">
        <v>231</v>
      </c>
      <c r="D417" s="208">
        <v>4531</v>
      </c>
      <c r="E417" s="207" t="s">
        <v>997</v>
      </c>
      <c r="F417" s="205" t="s">
        <v>225</v>
      </c>
      <c r="G417" s="205" t="s">
        <v>225</v>
      </c>
      <c r="H417" s="205" t="s">
        <v>45</v>
      </c>
      <c r="I417" s="205" t="s">
        <v>50</v>
      </c>
      <c r="J417" s="205" t="s">
        <v>169</v>
      </c>
      <c r="K417" s="205" t="s">
        <v>14</v>
      </c>
      <c r="L417" s="205" t="s">
        <v>40</v>
      </c>
      <c r="M417" s="206">
        <v>303.2</v>
      </c>
    </row>
    <row r="418" spans="1:13" ht="13.5" x14ac:dyDescent="0.25">
      <c r="A418" s="205" t="s">
        <v>1094</v>
      </c>
      <c r="B418" s="205" t="s">
        <v>1013</v>
      </c>
      <c r="C418" s="205" t="s">
        <v>231</v>
      </c>
      <c r="D418" s="208">
        <v>4531</v>
      </c>
      <c r="E418" s="207" t="s">
        <v>997</v>
      </c>
      <c r="F418" s="205" t="s">
        <v>225</v>
      </c>
      <c r="G418" s="205" t="s">
        <v>225</v>
      </c>
      <c r="H418" s="205" t="s">
        <v>45</v>
      </c>
      <c r="I418" s="205" t="s">
        <v>204</v>
      </c>
      <c r="J418" s="205" t="s">
        <v>171</v>
      </c>
      <c r="K418" s="205" t="s">
        <v>14</v>
      </c>
      <c r="L418" s="205" t="s">
        <v>38</v>
      </c>
      <c r="M418" s="206">
        <v>165.8</v>
      </c>
    </row>
    <row r="419" spans="1:13" ht="13.5" x14ac:dyDescent="0.25">
      <c r="A419" s="205" t="s">
        <v>1093</v>
      </c>
      <c r="B419" s="205" t="s">
        <v>1011</v>
      </c>
      <c r="C419" s="205" t="s">
        <v>231</v>
      </c>
      <c r="D419" s="208">
        <v>4531</v>
      </c>
      <c r="E419" s="207" t="s">
        <v>997</v>
      </c>
      <c r="F419" s="205" t="s">
        <v>225</v>
      </c>
      <c r="G419" s="205" t="s">
        <v>225</v>
      </c>
      <c r="H419" s="205" t="s">
        <v>45</v>
      </c>
      <c r="I419" s="205" t="s">
        <v>204</v>
      </c>
      <c r="J419" s="205" t="s">
        <v>171</v>
      </c>
      <c r="K419" s="205" t="s">
        <v>186</v>
      </c>
      <c r="L419" s="205" t="s">
        <v>40</v>
      </c>
      <c r="M419" s="206">
        <v>345.3</v>
      </c>
    </row>
    <row r="420" spans="1:13" ht="13.5" x14ac:dyDescent="0.25">
      <c r="A420" s="205" t="s">
        <v>1092</v>
      </c>
      <c r="B420" s="205" t="s">
        <v>1009</v>
      </c>
      <c r="C420" s="205" t="s">
        <v>231</v>
      </c>
      <c r="D420" s="208">
        <v>4531</v>
      </c>
      <c r="E420" s="207" t="s">
        <v>997</v>
      </c>
      <c r="F420" s="205" t="s">
        <v>225</v>
      </c>
      <c r="G420" s="205" t="s">
        <v>225</v>
      </c>
      <c r="H420" s="205" t="s">
        <v>45</v>
      </c>
      <c r="I420" s="205" t="s">
        <v>204</v>
      </c>
      <c r="J420" s="205" t="s">
        <v>171</v>
      </c>
      <c r="K420" s="205" t="s">
        <v>186</v>
      </c>
      <c r="L420" s="205" t="s">
        <v>38</v>
      </c>
      <c r="M420" s="206">
        <v>207.2</v>
      </c>
    </row>
    <row r="421" spans="1:13" ht="13.5" x14ac:dyDescent="0.25">
      <c r="A421" s="205" t="s">
        <v>1089</v>
      </c>
      <c r="B421" s="205" t="s">
        <v>1003</v>
      </c>
      <c r="C421" s="205" t="s">
        <v>231</v>
      </c>
      <c r="D421" s="208">
        <v>4531</v>
      </c>
      <c r="E421" s="207" t="s">
        <v>997</v>
      </c>
      <c r="F421" s="205" t="s">
        <v>225</v>
      </c>
      <c r="G421" s="205" t="s">
        <v>225</v>
      </c>
      <c r="H421" s="205" t="s">
        <v>45</v>
      </c>
      <c r="I421" s="205" t="s">
        <v>204</v>
      </c>
      <c r="J421" s="205" t="s">
        <v>171</v>
      </c>
      <c r="K421" s="205" t="s">
        <v>14</v>
      </c>
      <c r="L421" s="205" t="s">
        <v>40</v>
      </c>
      <c r="M421" s="206">
        <v>276.3</v>
      </c>
    </row>
    <row r="422" spans="1:13" ht="13.5" x14ac:dyDescent="0.25">
      <c r="A422" s="205" t="s">
        <v>1114</v>
      </c>
      <c r="B422" s="205" t="s">
        <v>1013</v>
      </c>
      <c r="C422" s="205" t="s">
        <v>231</v>
      </c>
      <c r="D422" s="208">
        <v>4531</v>
      </c>
      <c r="E422" s="207" t="s">
        <v>997</v>
      </c>
      <c r="F422" s="205" t="s">
        <v>225</v>
      </c>
      <c r="G422" s="205" t="s">
        <v>225</v>
      </c>
      <c r="H422" s="205" t="s">
        <v>45</v>
      </c>
      <c r="I422" s="205" t="s">
        <v>52</v>
      </c>
      <c r="J422" s="205" t="s">
        <v>173</v>
      </c>
      <c r="K422" s="205" t="s">
        <v>14</v>
      </c>
      <c r="L422" s="205" t="s">
        <v>38</v>
      </c>
      <c r="M422" s="206">
        <v>150.1</v>
      </c>
    </row>
    <row r="423" spans="1:13" ht="13.5" x14ac:dyDescent="0.25">
      <c r="A423" s="205" t="s">
        <v>1113</v>
      </c>
      <c r="B423" s="205" t="s">
        <v>1011</v>
      </c>
      <c r="C423" s="205" t="s">
        <v>231</v>
      </c>
      <c r="D423" s="208">
        <v>4531</v>
      </c>
      <c r="E423" s="207" t="s">
        <v>997</v>
      </c>
      <c r="F423" s="205" t="s">
        <v>225</v>
      </c>
      <c r="G423" s="205" t="s">
        <v>225</v>
      </c>
      <c r="H423" s="205" t="s">
        <v>45</v>
      </c>
      <c r="I423" s="205" t="s">
        <v>52</v>
      </c>
      <c r="J423" s="205" t="s">
        <v>173</v>
      </c>
      <c r="K423" s="205" t="s">
        <v>186</v>
      </c>
      <c r="L423" s="205" t="s">
        <v>40</v>
      </c>
      <c r="M423" s="206">
        <v>312.8</v>
      </c>
    </row>
    <row r="424" spans="1:13" ht="13.5" x14ac:dyDescent="0.25">
      <c r="A424" s="205" t="s">
        <v>1112</v>
      </c>
      <c r="B424" s="205" t="s">
        <v>1009</v>
      </c>
      <c r="C424" s="205" t="s">
        <v>231</v>
      </c>
      <c r="D424" s="208">
        <v>4531</v>
      </c>
      <c r="E424" s="207" t="s">
        <v>997</v>
      </c>
      <c r="F424" s="205" t="s">
        <v>225</v>
      </c>
      <c r="G424" s="205" t="s">
        <v>225</v>
      </c>
      <c r="H424" s="205" t="s">
        <v>45</v>
      </c>
      <c r="I424" s="205" t="s">
        <v>52</v>
      </c>
      <c r="J424" s="205" t="s">
        <v>173</v>
      </c>
      <c r="K424" s="205" t="s">
        <v>186</v>
      </c>
      <c r="L424" s="205" t="s">
        <v>38</v>
      </c>
      <c r="M424" s="206">
        <v>187.7</v>
      </c>
    </row>
    <row r="425" spans="1:13" ht="13.5" x14ac:dyDescent="0.25">
      <c r="A425" s="205" t="s">
        <v>1109</v>
      </c>
      <c r="B425" s="205" t="s">
        <v>1003</v>
      </c>
      <c r="C425" s="205" t="s">
        <v>231</v>
      </c>
      <c r="D425" s="208">
        <v>4531</v>
      </c>
      <c r="E425" s="207" t="s">
        <v>997</v>
      </c>
      <c r="F425" s="205" t="s">
        <v>225</v>
      </c>
      <c r="G425" s="205" t="s">
        <v>225</v>
      </c>
      <c r="H425" s="205" t="s">
        <v>45</v>
      </c>
      <c r="I425" s="205" t="s">
        <v>52</v>
      </c>
      <c r="J425" s="205" t="s">
        <v>173</v>
      </c>
      <c r="K425" s="205" t="s">
        <v>14</v>
      </c>
      <c r="L425" s="205" t="s">
        <v>40</v>
      </c>
      <c r="M425" s="206">
        <v>250.2</v>
      </c>
    </row>
    <row r="426" spans="1:13" ht="13.5" x14ac:dyDescent="0.25">
      <c r="A426" s="205" t="s">
        <v>1134</v>
      </c>
      <c r="B426" s="205" t="s">
        <v>1013</v>
      </c>
      <c r="C426" s="205" t="s">
        <v>231</v>
      </c>
      <c r="D426" s="208">
        <v>4531</v>
      </c>
      <c r="E426" s="207" t="s">
        <v>997</v>
      </c>
      <c r="F426" s="205" t="s">
        <v>225</v>
      </c>
      <c r="G426" s="205" t="s">
        <v>225</v>
      </c>
      <c r="H426" s="205" t="s">
        <v>45</v>
      </c>
      <c r="I426" s="205" t="s">
        <v>54</v>
      </c>
      <c r="J426" s="205" t="s">
        <v>175</v>
      </c>
      <c r="K426" s="205" t="s">
        <v>14</v>
      </c>
      <c r="L426" s="205" t="s">
        <v>38</v>
      </c>
      <c r="M426" s="206">
        <v>134.80000000000001</v>
      </c>
    </row>
    <row r="427" spans="1:13" ht="13.5" x14ac:dyDescent="0.25">
      <c r="A427" s="205" t="s">
        <v>1133</v>
      </c>
      <c r="B427" s="205" t="s">
        <v>1011</v>
      </c>
      <c r="C427" s="205" t="s">
        <v>231</v>
      </c>
      <c r="D427" s="208">
        <v>4531</v>
      </c>
      <c r="E427" s="207" t="s">
        <v>997</v>
      </c>
      <c r="F427" s="205" t="s">
        <v>225</v>
      </c>
      <c r="G427" s="205" t="s">
        <v>225</v>
      </c>
      <c r="H427" s="205" t="s">
        <v>45</v>
      </c>
      <c r="I427" s="205" t="s">
        <v>54</v>
      </c>
      <c r="J427" s="205" t="s">
        <v>175</v>
      </c>
      <c r="K427" s="205" t="s">
        <v>186</v>
      </c>
      <c r="L427" s="205" t="s">
        <v>40</v>
      </c>
      <c r="M427" s="206">
        <v>280.89999999999998</v>
      </c>
    </row>
    <row r="428" spans="1:13" ht="13.5" x14ac:dyDescent="0.25">
      <c r="A428" s="205" t="s">
        <v>1132</v>
      </c>
      <c r="B428" s="205" t="s">
        <v>1009</v>
      </c>
      <c r="C428" s="205" t="s">
        <v>231</v>
      </c>
      <c r="D428" s="208">
        <v>4531</v>
      </c>
      <c r="E428" s="207" t="s">
        <v>997</v>
      </c>
      <c r="F428" s="205" t="s">
        <v>225</v>
      </c>
      <c r="G428" s="205" t="s">
        <v>225</v>
      </c>
      <c r="H428" s="205" t="s">
        <v>45</v>
      </c>
      <c r="I428" s="205" t="s">
        <v>54</v>
      </c>
      <c r="J428" s="205" t="s">
        <v>175</v>
      </c>
      <c r="K428" s="205" t="s">
        <v>186</v>
      </c>
      <c r="L428" s="205" t="s">
        <v>38</v>
      </c>
      <c r="M428" s="206">
        <v>168.5</v>
      </c>
    </row>
    <row r="429" spans="1:13" ht="13.5" x14ac:dyDescent="0.25">
      <c r="A429" s="205" t="s">
        <v>1129</v>
      </c>
      <c r="B429" s="205" t="s">
        <v>1003</v>
      </c>
      <c r="C429" s="205" t="s">
        <v>231</v>
      </c>
      <c r="D429" s="208">
        <v>4531</v>
      </c>
      <c r="E429" s="207" t="s">
        <v>997</v>
      </c>
      <c r="F429" s="205" t="s">
        <v>225</v>
      </c>
      <c r="G429" s="205" t="s">
        <v>225</v>
      </c>
      <c r="H429" s="205" t="s">
        <v>45</v>
      </c>
      <c r="I429" s="205" t="s">
        <v>54</v>
      </c>
      <c r="J429" s="205" t="s">
        <v>175</v>
      </c>
      <c r="K429" s="205" t="s">
        <v>14</v>
      </c>
      <c r="L429" s="205" t="s">
        <v>40</v>
      </c>
      <c r="M429" s="206">
        <v>224.7</v>
      </c>
    </row>
    <row r="430" spans="1:13" ht="13.5" x14ac:dyDescent="0.25">
      <c r="A430" s="205" t="s">
        <v>1154</v>
      </c>
      <c r="B430" s="205" t="s">
        <v>1013</v>
      </c>
      <c r="C430" s="205" t="s">
        <v>231</v>
      </c>
      <c r="D430" s="208">
        <v>4531</v>
      </c>
      <c r="E430" s="207" t="s">
        <v>997</v>
      </c>
      <c r="F430" s="205" t="s">
        <v>225</v>
      </c>
      <c r="G430" s="205" t="s">
        <v>225</v>
      </c>
      <c r="H430" s="205" t="s">
        <v>45</v>
      </c>
      <c r="I430" s="205" t="s">
        <v>206</v>
      </c>
      <c r="J430" s="205" t="s">
        <v>177</v>
      </c>
      <c r="K430" s="205" t="s">
        <v>14</v>
      </c>
      <c r="L430" s="205" t="s">
        <v>38</v>
      </c>
      <c r="M430" s="206">
        <v>121.1</v>
      </c>
    </row>
    <row r="431" spans="1:13" ht="13.5" x14ac:dyDescent="0.25">
      <c r="A431" s="205" t="s">
        <v>1153</v>
      </c>
      <c r="B431" s="205" t="s">
        <v>1011</v>
      </c>
      <c r="C431" s="205" t="s">
        <v>231</v>
      </c>
      <c r="D431" s="208">
        <v>4531</v>
      </c>
      <c r="E431" s="207" t="s">
        <v>997</v>
      </c>
      <c r="F431" s="205" t="s">
        <v>225</v>
      </c>
      <c r="G431" s="205" t="s">
        <v>225</v>
      </c>
      <c r="H431" s="205" t="s">
        <v>45</v>
      </c>
      <c r="I431" s="205" t="s">
        <v>206</v>
      </c>
      <c r="J431" s="205" t="s">
        <v>177</v>
      </c>
      <c r="K431" s="205" t="s">
        <v>186</v>
      </c>
      <c r="L431" s="205" t="s">
        <v>40</v>
      </c>
      <c r="M431" s="206">
        <v>252.2</v>
      </c>
    </row>
    <row r="432" spans="1:13" ht="13.5" x14ac:dyDescent="0.25">
      <c r="A432" s="205" t="s">
        <v>1152</v>
      </c>
      <c r="B432" s="205" t="s">
        <v>1009</v>
      </c>
      <c r="C432" s="205" t="s">
        <v>231</v>
      </c>
      <c r="D432" s="208">
        <v>4531</v>
      </c>
      <c r="E432" s="207" t="s">
        <v>997</v>
      </c>
      <c r="F432" s="205" t="s">
        <v>225</v>
      </c>
      <c r="G432" s="205" t="s">
        <v>225</v>
      </c>
      <c r="H432" s="205" t="s">
        <v>45</v>
      </c>
      <c r="I432" s="205" t="s">
        <v>206</v>
      </c>
      <c r="J432" s="205" t="s">
        <v>177</v>
      </c>
      <c r="K432" s="205" t="s">
        <v>186</v>
      </c>
      <c r="L432" s="205" t="s">
        <v>38</v>
      </c>
      <c r="M432" s="206">
        <v>151.30000000000001</v>
      </c>
    </row>
    <row r="433" spans="1:13" ht="13.5" x14ac:dyDescent="0.25">
      <c r="A433" s="205" t="s">
        <v>1149</v>
      </c>
      <c r="B433" s="205" t="s">
        <v>1003</v>
      </c>
      <c r="C433" s="205" t="s">
        <v>231</v>
      </c>
      <c r="D433" s="208">
        <v>4531</v>
      </c>
      <c r="E433" s="207" t="s">
        <v>997</v>
      </c>
      <c r="F433" s="205" t="s">
        <v>225</v>
      </c>
      <c r="G433" s="205" t="s">
        <v>225</v>
      </c>
      <c r="H433" s="205" t="s">
        <v>45</v>
      </c>
      <c r="I433" s="205" t="s">
        <v>206</v>
      </c>
      <c r="J433" s="205" t="s">
        <v>177</v>
      </c>
      <c r="K433" s="205" t="s">
        <v>14</v>
      </c>
      <c r="L433" s="205" t="s">
        <v>40</v>
      </c>
      <c r="M433" s="206">
        <v>201.8</v>
      </c>
    </row>
    <row r="434" spans="1:13" ht="13.5" x14ac:dyDescent="0.25">
      <c r="A434" s="209" t="s">
        <v>657</v>
      </c>
      <c r="B434" s="209" t="s">
        <v>658</v>
      </c>
      <c r="C434" s="209" t="s">
        <v>31</v>
      </c>
      <c r="D434" s="212">
        <v>4591</v>
      </c>
      <c r="E434" s="211" t="s">
        <v>360</v>
      </c>
      <c r="F434" s="209" t="s">
        <v>341</v>
      </c>
      <c r="G434" s="209" t="s">
        <v>44</v>
      </c>
      <c r="H434" s="209" t="s">
        <v>45</v>
      </c>
      <c r="I434" s="209" t="s">
        <v>46</v>
      </c>
      <c r="J434" s="209" t="s">
        <v>361</v>
      </c>
      <c r="K434" s="209" t="s">
        <v>14</v>
      </c>
      <c r="L434" s="209" t="s">
        <v>40</v>
      </c>
      <c r="M434" s="210">
        <v>856</v>
      </c>
    </row>
    <row r="435" spans="1:13" ht="13.5" x14ac:dyDescent="0.25">
      <c r="A435" s="209" t="s">
        <v>659</v>
      </c>
      <c r="B435" s="209" t="s">
        <v>660</v>
      </c>
      <c r="C435" s="209" t="s">
        <v>31</v>
      </c>
      <c r="D435" s="212">
        <v>4591</v>
      </c>
      <c r="E435" s="211" t="s">
        <v>360</v>
      </c>
      <c r="F435" s="209" t="s">
        <v>341</v>
      </c>
      <c r="G435" s="209" t="s">
        <v>44</v>
      </c>
      <c r="H435" s="209" t="s">
        <v>45</v>
      </c>
      <c r="I435" s="209" t="s">
        <v>46</v>
      </c>
      <c r="J435" s="209" t="s">
        <v>361</v>
      </c>
      <c r="K435" s="209" t="s">
        <v>14</v>
      </c>
      <c r="L435" s="209" t="s">
        <v>38</v>
      </c>
      <c r="M435" s="210">
        <v>513.6</v>
      </c>
    </row>
    <row r="436" spans="1:13" ht="13.5" x14ac:dyDescent="0.25">
      <c r="A436" s="209" t="s">
        <v>661</v>
      </c>
      <c r="B436" s="209" t="s">
        <v>662</v>
      </c>
      <c r="C436" s="209" t="s">
        <v>31</v>
      </c>
      <c r="D436" s="212">
        <v>4591</v>
      </c>
      <c r="E436" s="211" t="s">
        <v>360</v>
      </c>
      <c r="F436" s="209" t="s">
        <v>341</v>
      </c>
      <c r="G436" s="209" t="s">
        <v>44</v>
      </c>
      <c r="H436" s="209" t="s">
        <v>45</v>
      </c>
      <c r="I436" s="209" t="s">
        <v>46</v>
      </c>
      <c r="J436" s="209" t="s">
        <v>361</v>
      </c>
      <c r="K436" s="209" t="s">
        <v>186</v>
      </c>
      <c r="L436" s="209" t="s">
        <v>40</v>
      </c>
      <c r="M436" s="210">
        <v>1070</v>
      </c>
    </row>
    <row r="437" spans="1:13" ht="13.5" x14ac:dyDescent="0.25">
      <c r="A437" s="209" t="s">
        <v>663</v>
      </c>
      <c r="B437" s="209" t="s">
        <v>664</v>
      </c>
      <c r="C437" s="209" t="s">
        <v>31</v>
      </c>
      <c r="D437" s="212">
        <v>4591</v>
      </c>
      <c r="E437" s="211" t="s">
        <v>360</v>
      </c>
      <c r="F437" s="209" t="s">
        <v>341</v>
      </c>
      <c r="G437" s="209" t="s">
        <v>44</v>
      </c>
      <c r="H437" s="209" t="s">
        <v>45</v>
      </c>
      <c r="I437" s="209" t="s">
        <v>46</v>
      </c>
      <c r="J437" s="209" t="s">
        <v>361</v>
      </c>
      <c r="K437" s="209" t="s">
        <v>186</v>
      </c>
      <c r="L437" s="209" t="s">
        <v>38</v>
      </c>
      <c r="M437" s="210">
        <v>642</v>
      </c>
    </row>
    <row r="438" spans="1:13" ht="13.5" x14ac:dyDescent="0.25">
      <c r="A438" s="209" t="s">
        <v>695</v>
      </c>
      <c r="B438" s="209" t="s">
        <v>658</v>
      </c>
      <c r="C438" s="209" t="s">
        <v>31</v>
      </c>
      <c r="D438" s="212">
        <v>4591</v>
      </c>
      <c r="E438" s="211" t="s">
        <v>360</v>
      </c>
      <c r="F438" s="209" t="s">
        <v>341</v>
      </c>
      <c r="G438" s="209" t="s">
        <v>44</v>
      </c>
      <c r="H438" s="209" t="s">
        <v>45</v>
      </c>
      <c r="I438" s="209" t="s">
        <v>202</v>
      </c>
      <c r="J438" s="209" t="s">
        <v>362</v>
      </c>
      <c r="K438" s="209" t="s">
        <v>14</v>
      </c>
      <c r="L438" s="209" t="s">
        <v>40</v>
      </c>
      <c r="M438" s="210">
        <v>827.8</v>
      </c>
    </row>
    <row r="439" spans="1:13" ht="13.5" x14ac:dyDescent="0.25">
      <c r="A439" s="209" t="s">
        <v>696</v>
      </c>
      <c r="B439" s="209" t="s">
        <v>660</v>
      </c>
      <c r="C439" s="209" t="s">
        <v>31</v>
      </c>
      <c r="D439" s="212">
        <v>4591</v>
      </c>
      <c r="E439" s="211" t="s">
        <v>360</v>
      </c>
      <c r="F439" s="209" t="s">
        <v>341</v>
      </c>
      <c r="G439" s="209" t="s">
        <v>44</v>
      </c>
      <c r="H439" s="209" t="s">
        <v>45</v>
      </c>
      <c r="I439" s="209" t="s">
        <v>202</v>
      </c>
      <c r="J439" s="209" t="s">
        <v>362</v>
      </c>
      <c r="K439" s="209" t="s">
        <v>14</v>
      </c>
      <c r="L439" s="209" t="s">
        <v>38</v>
      </c>
      <c r="M439" s="210">
        <v>496.7</v>
      </c>
    </row>
    <row r="440" spans="1:13" ht="13.5" x14ac:dyDescent="0.25">
      <c r="A440" s="209" t="s">
        <v>697</v>
      </c>
      <c r="B440" s="209" t="s">
        <v>662</v>
      </c>
      <c r="C440" s="209" t="s">
        <v>31</v>
      </c>
      <c r="D440" s="212">
        <v>4591</v>
      </c>
      <c r="E440" s="211" t="s">
        <v>360</v>
      </c>
      <c r="F440" s="209" t="s">
        <v>341</v>
      </c>
      <c r="G440" s="209" t="s">
        <v>44</v>
      </c>
      <c r="H440" s="209" t="s">
        <v>45</v>
      </c>
      <c r="I440" s="209" t="s">
        <v>202</v>
      </c>
      <c r="J440" s="209" t="s">
        <v>362</v>
      </c>
      <c r="K440" s="209" t="s">
        <v>186</v>
      </c>
      <c r="L440" s="209" t="s">
        <v>40</v>
      </c>
      <c r="M440" s="210">
        <v>1034.7</v>
      </c>
    </row>
    <row r="441" spans="1:13" ht="13.5" x14ac:dyDescent="0.25">
      <c r="A441" s="209" t="s">
        <v>698</v>
      </c>
      <c r="B441" s="209" t="s">
        <v>664</v>
      </c>
      <c r="C441" s="209" t="s">
        <v>31</v>
      </c>
      <c r="D441" s="212">
        <v>4591</v>
      </c>
      <c r="E441" s="211" t="s">
        <v>360</v>
      </c>
      <c r="F441" s="209" t="s">
        <v>341</v>
      </c>
      <c r="G441" s="209" t="s">
        <v>44</v>
      </c>
      <c r="H441" s="209" t="s">
        <v>45</v>
      </c>
      <c r="I441" s="209" t="s">
        <v>202</v>
      </c>
      <c r="J441" s="209" t="s">
        <v>362</v>
      </c>
      <c r="K441" s="209" t="s">
        <v>186</v>
      </c>
      <c r="L441" s="209" t="s">
        <v>38</v>
      </c>
      <c r="M441" s="210">
        <v>620.79999999999995</v>
      </c>
    </row>
    <row r="442" spans="1:13" ht="13.5" x14ac:dyDescent="0.25">
      <c r="A442" s="209" t="s">
        <v>725</v>
      </c>
      <c r="B442" s="209" t="s">
        <v>658</v>
      </c>
      <c r="C442" s="209" t="s">
        <v>31</v>
      </c>
      <c r="D442" s="212">
        <v>4591</v>
      </c>
      <c r="E442" s="211" t="s">
        <v>360</v>
      </c>
      <c r="F442" s="209" t="s">
        <v>341</v>
      </c>
      <c r="G442" s="209" t="s">
        <v>44</v>
      </c>
      <c r="H442" s="209" t="s">
        <v>45</v>
      </c>
      <c r="I442" s="209" t="s">
        <v>48</v>
      </c>
      <c r="J442" s="209" t="s">
        <v>363</v>
      </c>
      <c r="K442" s="209" t="s">
        <v>14</v>
      </c>
      <c r="L442" s="209" t="s">
        <v>40</v>
      </c>
      <c r="M442" s="210">
        <v>775.1</v>
      </c>
    </row>
    <row r="443" spans="1:13" ht="13.5" x14ac:dyDescent="0.25">
      <c r="A443" s="209" t="s">
        <v>726</v>
      </c>
      <c r="B443" s="209" t="s">
        <v>660</v>
      </c>
      <c r="C443" s="209" t="s">
        <v>31</v>
      </c>
      <c r="D443" s="212">
        <v>4591</v>
      </c>
      <c r="E443" s="211" t="s">
        <v>360</v>
      </c>
      <c r="F443" s="209" t="s">
        <v>341</v>
      </c>
      <c r="G443" s="209" t="s">
        <v>44</v>
      </c>
      <c r="H443" s="209" t="s">
        <v>45</v>
      </c>
      <c r="I443" s="209" t="s">
        <v>48</v>
      </c>
      <c r="J443" s="209" t="s">
        <v>363</v>
      </c>
      <c r="K443" s="209" t="s">
        <v>14</v>
      </c>
      <c r="L443" s="209" t="s">
        <v>38</v>
      </c>
      <c r="M443" s="210">
        <v>465.1</v>
      </c>
    </row>
    <row r="444" spans="1:13" ht="13.5" x14ac:dyDescent="0.25">
      <c r="A444" s="209" t="s">
        <v>727</v>
      </c>
      <c r="B444" s="209" t="s">
        <v>662</v>
      </c>
      <c r="C444" s="209" t="s">
        <v>31</v>
      </c>
      <c r="D444" s="212">
        <v>4591</v>
      </c>
      <c r="E444" s="211" t="s">
        <v>360</v>
      </c>
      <c r="F444" s="209" t="s">
        <v>341</v>
      </c>
      <c r="G444" s="209" t="s">
        <v>44</v>
      </c>
      <c r="H444" s="209" t="s">
        <v>45</v>
      </c>
      <c r="I444" s="209" t="s">
        <v>48</v>
      </c>
      <c r="J444" s="209" t="s">
        <v>363</v>
      </c>
      <c r="K444" s="209" t="s">
        <v>186</v>
      </c>
      <c r="L444" s="209" t="s">
        <v>40</v>
      </c>
      <c r="M444" s="210">
        <v>968.9</v>
      </c>
    </row>
    <row r="445" spans="1:13" ht="13.5" x14ac:dyDescent="0.25">
      <c r="A445" s="209" t="s">
        <v>728</v>
      </c>
      <c r="B445" s="209" t="s">
        <v>664</v>
      </c>
      <c r="C445" s="209" t="s">
        <v>31</v>
      </c>
      <c r="D445" s="212">
        <v>4591</v>
      </c>
      <c r="E445" s="211" t="s">
        <v>360</v>
      </c>
      <c r="F445" s="209" t="s">
        <v>341</v>
      </c>
      <c r="G445" s="209" t="s">
        <v>44</v>
      </c>
      <c r="H445" s="209" t="s">
        <v>45</v>
      </c>
      <c r="I445" s="209" t="s">
        <v>48</v>
      </c>
      <c r="J445" s="209" t="s">
        <v>363</v>
      </c>
      <c r="K445" s="209" t="s">
        <v>186</v>
      </c>
      <c r="L445" s="209" t="s">
        <v>38</v>
      </c>
      <c r="M445" s="210">
        <v>581.29999999999995</v>
      </c>
    </row>
    <row r="446" spans="1:13" ht="13.5" x14ac:dyDescent="0.25">
      <c r="A446" s="209" t="s">
        <v>755</v>
      </c>
      <c r="B446" s="209" t="s">
        <v>658</v>
      </c>
      <c r="C446" s="209" t="s">
        <v>31</v>
      </c>
      <c r="D446" s="212">
        <v>4591</v>
      </c>
      <c r="E446" s="211" t="s">
        <v>360</v>
      </c>
      <c r="F446" s="209" t="s">
        <v>341</v>
      </c>
      <c r="G446" s="209" t="s">
        <v>44</v>
      </c>
      <c r="H446" s="209" t="s">
        <v>45</v>
      </c>
      <c r="I446" s="209" t="s">
        <v>50</v>
      </c>
      <c r="J446" s="209" t="s">
        <v>364</v>
      </c>
      <c r="K446" s="209" t="s">
        <v>14</v>
      </c>
      <c r="L446" s="209" t="s">
        <v>40</v>
      </c>
      <c r="M446" s="210">
        <v>725.6</v>
      </c>
    </row>
    <row r="447" spans="1:13" ht="13.5" x14ac:dyDescent="0.25">
      <c r="A447" s="209" t="s">
        <v>756</v>
      </c>
      <c r="B447" s="209" t="s">
        <v>660</v>
      </c>
      <c r="C447" s="209" t="s">
        <v>31</v>
      </c>
      <c r="D447" s="212">
        <v>4591</v>
      </c>
      <c r="E447" s="211" t="s">
        <v>360</v>
      </c>
      <c r="F447" s="209" t="s">
        <v>341</v>
      </c>
      <c r="G447" s="209" t="s">
        <v>44</v>
      </c>
      <c r="H447" s="209" t="s">
        <v>45</v>
      </c>
      <c r="I447" s="209" t="s">
        <v>50</v>
      </c>
      <c r="J447" s="209" t="s">
        <v>364</v>
      </c>
      <c r="K447" s="209" t="s">
        <v>14</v>
      </c>
      <c r="L447" s="209" t="s">
        <v>38</v>
      </c>
      <c r="M447" s="210">
        <v>435.4</v>
      </c>
    </row>
    <row r="448" spans="1:13" ht="13.5" x14ac:dyDescent="0.25">
      <c r="A448" s="209" t="s">
        <v>757</v>
      </c>
      <c r="B448" s="209" t="s">
        <v>662</v>
      </c>
      <c r="C448" s="209" t="s">
        <v>31</v>
      </c>
      <c r="D448" s="212">
        <v>4591</v>
      </c>
      <c r="E448" s="211" t="s">
        <v>360</v>
      </c>
      <c r="F448" s="209" t="s">
        <v>341</v>
      </c>
      <c r="G448" s="209" t="s">
        <v>44</v>
      </c>
      <c r="H448" s="209" t="s">
        <v>45</v>
      </c>
      <c r="I448" s="209" t="s">
        <v>50</v>
      </c>
      <c r="J448" s="209" t="s">
        <v>364</v>
      </c>
      <c r="K448" s="209" t="s">
        <v>186</v>
      </c>
      <c r="L448" s="209" t="s">
        <v>40</v>
      </c>
      <c r="M448" s="210">
        <v>907</v>
      </c>
    </row>
    <row r="449" spans="1:13" ht="13.5" x14ac:dyDescent="0.25">
      <c r="A449" s="209" t="s">
        <v>758</v>
      </c>
      <c r="B449" s="209" t="s">
        <v>664</v>
      </c>
      <c r="C449" s="209" t="s">
        <v>31</v>
      </c>
      <c r="D449" s="212">
        <v>4591</v>
      </c>
      <c r="E449" s="211" t="s">
        <v>360</v>
      </c>
      <c r="F449" s="209" t="s">
        <v>341</v>
      </c>
      <c r="G449" s="209" t="s">
        <v>44</v>
      </c>
      <c r="H449" s="209" t="s">
        <v>45</v>
      </c>
      <c r="I449" s="209" t="s">
        <v>50</v>
      </c>
      <c r="J449" s="209" t="s">
        <v>364</v>
      </c>
      <c r="K449" s="209" t="s">
        <v>186</v>
      </c>
      <c r="L449" s="209" t="s">
        <v>38</v>
      </c>
      <c r="M449" s="210">
        <v>544.20000000000005</v>
      </c>
    </row>
    <row r="450" spans="1:13" ht="13.5" x14ac:dyDescent="0.25">
      <c r="A450" s="209" t="s">
        <v>785</v>
      </c>
      <c r="B450" s="209" t="s">
        <v>658</v>
      </c>
      <c r="C450" s="209" t="s">
        <v>31</v>
      </c>
      <c r="D450" s="212">
        <v>4591</v>
      </c>
      <c r="E450" s="211" t="s">
        <v>360</v>
      </c>
      <c r="F450" s="209" t="s">
        <v>341</v>
      </c>
      <c r="G450" s="209" t="s">
        <v>44</v>
      </c>
      <c r="H450" s="209" t="s">
        <v>45</v>
      </c>
      <c r="I450" s="209" t="s">
        <v>204</v>
      </c>
      <c r="J450" s="209" t="s">
        <v>365</v>
      </c>
      <c r="K450" s="209" t="s">
        <v>14</v>
      </c>
      <c r="L450" s="209" t="s">
        <v>40</v>
      </c>
      <c r="M450" s="210">
        <v>670</v>
      </c>
    </row>
    <row r="451" spans="1:13" ht="13.5" x14ac:dyDescent="0.25">
      <c r="A451" s="209" t="s">
        <v>786</v>
      </c>
      <c r="B451" s="209" t="s">
        <v>660</v>
      </c>
      <c r="C451" s="209" t="s">
        <v>31</v>
      </c>
      <c r="D451" s="212">
        <v>4591</v>
      </c>
      <c r="E451" s="211" t="s">
        <v>360</v>
      </c>
      <c r="F451" s="209" t="s">
        <v>341</v>
      </c>
      <c r="G451" s="209" t="s">
        <v>44</v>
      </c>
      <c r="H451" s="209" t="s">
        <v>45</v>
      </c>
      <c r="I451" s="209" t="s">
        <v>204</v>
      </c>
      <c r="J451" s="209" t="s">
        <v>365</v>
      </c>
      <c r="K451" s="209" t="s">
        <v>14</v>
      </c>
      <c r="L451" s="209" t="s">
        <v>38</v>
      </c>
      <c r="M451" s="210">
        <v>402</v>
      </c>
    </row>
    <row r="452" spans="1:13" ht="13.5" x14ac:dyDescent="0.25">
      <c r="A452" s="209" t="s">
        <v>787</v>
      </c>
      <c r="B452" s="209" t="s">
        <v>662</v>
      </c>
      <c r="C452" s="209" t="s">
        <v>31</v>
      </c>
      <c r="D452" s="212">
        <v>4591</v>
      </c>
      <c r="E452" s="211" t="s">
        <v>360</v>
      </c>
      <c r="F452" s="209" t="s">
        <v>341</v>
      </c>
      <c r="G452" s="209" t="s">
        <v>44</v>
      </c>
      <c r="H452" s="209" t="s">
        <v>45</v>
      </c>
      <c r="I452" s="209" t="s">
        <v>204</v>
      </c>
      <c r="J452" s="209" t="s">
        <v>365</v>
      </c>
      <c r="K452" s="209" t="s">
        <v>186</v>
      </c>
      <c r="L452" s="209" t="s">
        <v>40</v>
      </c>
      <c r="M452" s="210">
        <v>837.5</v>
      </c>
    </row>
    <row r="453" spans="1:13" ht="13.5" x14ac:dyDescent="0.25">
      <c r="A453" s="209" t="s">
        <v>788</v>
      </c>
      <c r="B453" s="209" t="s">
        <v>664</v>
      </c>
      <c r="C453" s="209" t="s">
        <v>31</v>
      </c>
      <c r="D453" s="212">
        <v>4591</v>
      </c>
      <c r="E453" s="211" t="s">
        <v>360</v>
      </c>
      <c r="F453" s="209" t="s">
        <v>341</v>
      </c>
      <c r="G453" s="209" t="s">
        <v>44</v>
      </c>
      <c r="H453" s="209" t="s">
        <v>45</v>
      </c>
      <c r="I453" s="209" t="s">
        <v>204</v>
      </c>
      <c r="J453" s="209" t="s">
        <v>365</v>
      </c>
      <c r="K453" s="209" t="s">
        <v>186</v>
      </c>
      <c r="L453" s="209" t="s">
        <v>38</v>
      </c>
      <c r="M453" s="210">
        <v>502.5</v>
      </c>
    </row>
    <row r="454" spans="1:13" ht="13.5" x14ac:dyDescent="0.25">
      <c r="A454" s="209" t="s">
        <v>815</v>
      </c>
      <c r="B454" s="209" t="s">
        <v>658</v>
      </c>
      <c r="C454" s="209" t="s">
        <v>31</v>
      </c>
      <c r="D454" s="212">
        <v>4591</v>
      </c>
      <c r="E454" s="211" t="s">
        <v>360</v>
      </c>
      <c r="F454" s="209" t="s">
        <v>341</v>
      </c>
      <c r="G454" s="209" t="s">
        <v>44</v>
      </c>
      <c r="H454" s="209" t="s">
        <v>45</v>
      </c>
      <c r="I454" s="209" t="s">
        <v>52</v>
      </c>
      <c r="J454" s="209" t="s">
        <v>366</v>
      </c>
      <c r="K454" s="209" t="s">
        <v>14</v>
      </c>
      <c r="L454" s="209" t="s">
        <v>40</v>
      </c>
      <c r="M454" s="210">
        <v>618.70000000000005</v>
      </c>
    </row>
    <row r="455" spans="1:13" ht="13.5" x14ac:dyDescent="0.25">
      <c r="A455" s="209" t="s">
        <v>816</v>
      </c>
      <c r="B455" s="209" t="s">
        <v>660</v>
      </c>
      <c r="C455" s="209" t="s">
        <v>31</v>
      </c>
      <c r="D455" s="212">
        <v>4591</v>
      </c>
      <c r="E455" s="211" t="s">
        <v>360</v>
      </c>
      <c r="F455" s="209" t="s">
        <v>341</v>
      </c>
      <c r="G455" s="209" t="s">
        <v>44</v>
      </c>
      <c r="H455" s="209" t="s">
        <v>45</v>
      </c>
      <c r="I455" s="209" t="s">
        <v>52</v>
      </c>
      <c r="J455" s="209" t="s">
        <v>366</v>
      </c>
      <c r="K455" s="209" t="s">
        <v>14</v>
      </c>
      <c r="L455" s="209" t="s">
        <v>38</v>
      </c>
      <c r="M455" s="210">
        <v>371.2</v>
      </c>
    </row>
    <row r="456" spans="1:13" ht="13.5" x14ac:dyDescent="0.25">
      <c r="A456" s="209" t="s">
        <v>817</v>
      </c>
      <c r="B456" s="209" t="s">
        <v>662</v>
      </c>
      <c r="C456" s="209" t="s">
        <v>31</v>
      </c>
      <c r="D456" s="212">
        <v>4591</v>
      </c>
      <c r="E456" s="211" t="s">
        <v>360</v>
      </c>
      <c r="F456" s="209" t="s">
        <v>341</v>
      </c>
      <c r="G456" s="209" t="s">
        <v>44</v>
      </c>
      <c r="H456" s="209" t="s">
        <v>45</v>
      </c>
      <c r="I456" s="209" t="s">
        <v>52</v>
      </c>
      <c r="J456" s="209" t="s">
        <v>366</v>
      </c>
      <c r="K456" s="209" t="s">
        <v>186</v>
      </c>
      <c r="L456" s="209" t="s">
        <v>40</v>
      </c>
      <c r="M456" s="210">
        <v>773.4</v>
      </c>
    </row>
    <row r="457" spans="1:13" ht="13.5" x14ac:dyDescent="0.25">
      <c r="A457" s="209" t="s">
        <v>818</v>
      </c>
      <c r="B457" s="209" t="s">
        <v>664</v>
      </c>
      <c r="C457" s="209" t="s">
        <v>31</v>
      </c>
      <c r="D457" s="212">
        <v>4591</v>
      </c>
      <c r="E457" s="211" t="s">
        <v>360</v>
      </c>
      <c r="F457" s="209" t="s">
        <v>341</v>
      </c>
      <c r="G457" s="209" t="s">
        <v>44</v>
      </c>
      <c r="H457" s="209" t="s">
        <v>45</v>
      </c>
      <c r="I457" s="209" t="s">
        <v>52</v>
      </c>
      <c r="J457" s="209" t="s">
        <v>366</v>
      </c>
      <c r="K457" s="209" t="s">
        <v>186</v>
      </c>
      <c r="L457" s="209" t="s">
        <v>38</v>
      </c>
      <c r="M457" s="210">
        <v>464</v>
      </c>
    </row>
    <row r="458" spans="1:13" ht="13.5" x14ac:dyDescent="0.25">
      <c r="A458" s="209" t="s">
        <v>845</v>
      </c>
      <c r="B458" s="209" t="s">
        <v>658</v>
      </c>
      <c r="C458" s="209" t="s">
        <v>31</v>
      </c>
      <c r="D458" s="212">
        <v>4591</v>
      </c>
      <c r="E458" s="211" t="s">
        <v>360</v>
      </c>
      <c r="F458" s="209" t="s">
        <v>341</v>
      </c>
      <c r="G458" s="209" t="s">
        <v>44</v>
      </c>
      <c r="H458" s="209" t="s">
        <v>45</v>
      </c>
      <c r="I458" s="209" t="s">
        <v>54</v>
      </c>
      <c r="J458" s="209" t="s">
        <v>367</v>
      </c>
      <c r="K458" s="209" t="s">
        <v>14</v>
      </c>
      <c r="L458" s="209" t="s">
        <v>40</v>
      </c>
      <c r="M458" s="210">
        <v>566.70000000000005</v>
      </c>
    </row>
    <row r="459" spans="1:13" ht="13.5" x14ac:dyDescent="0.25">
      <c r="A459" s="209" t="s">
        <v>846</v>
      </c>
      <c r="B459" s="209" t="s">
        <v>660</v>
      </c>
      <c r="C459" s="209" t="s">
        <v>31</v>
      </c>
      <c r="D459" s="212">
        <v>4591</v>
      </c>
      <c r="E459" s="211" t="s">
        <v>360</v>
      </c>
      <c r="F459" s="209" t="s">
        <v>341</v>
      </c>
      <c r="G459" s="209" t="s">
        <v>44</v>
      </c>
      <c r="H459" s="209" t="s">
        <v>45</v>
      </c>
      <c r="I459" s="209" t="s">
        <v>54</v>
      </c>
      <c r="J459" s="209" t="s">
        <v>367</v>
      </c>
      <c r="K459" s="209" t="s">
        <v>14</v>
      </c>
      <c r="L459" s="209" t="s">
        <v>38</v>
      </c>
      <c r="M459" s="210">
        <v>340</v>
      </c>
    </row>
    <row r="460" spans="1:13" ht="13.5" x14ac:dyDescent="0.25">
      <c r="A460" s="209" t="s">
        <v>847</v>
      </c>
      <c r="B460" s="209" t="s">
        <v>662</v>
      </c>
      <c r="C460" s="209" t="s">
        <v>31</v>
      </c>
      <c r="D460" s="212">
        <v>4591</v>
      </c>
      <c r="E460" s="211" t="s">
        <v>360</v>
      </c>
      <c r="F460" s="209" t="s">
        <v>341</v>
      </c>
      <c r="G460" s="209" t="s">
        <v>44</v>
      </c>
      <c r="H460" s="209" t="s">
        <v>45</v>
      </c>
      <c r="I460" s="209" t="s">
        <v>54</v>
      </c>
      <c r="J460" s="209" t="s">
        <v>367</v>
      </c>
      <c r="K460" s="209" t="s">
        <v>186</v>
      </c>
      <c r="L460" s="209" t="s">
        <v>40</v>
      </c>
      <c r="M460" s="210">
        <v>708.3</v>
      </c>
    </row>
    <row r="461" spans="1:13" ht="13.5" x14ac:dyDescent="0.25">
      <c r="A461" s="209" t="s">
        <v>848</v>
      </c>
      <c r="B461" s="209" t="s">
        <v>664</v>
      </c>
      <c r="C461" s="209" t="s">
        <v>31</v>
      </c>
      <c r="D461" s="212">
        <v>4591</v>
      </c>
      <c r="E461" s="211" t="s">
        <v>360</v>
      </c>
      <c r="F461" s="209" t="s">
        <v>341</v>
      </c>
      <c r="G461" s="209" t="s">
        <v>44</v>
      </c>
      <c r="H461" s="209" t="s">
        <v>45</v>
      </c>
      <c r="I461" s="209" t="s">
        <v>54</v>
      </c>
      <c r="J461" s="209" t="s">
        <v>367</v>
      </c>
      <c r="K461" s="209" t="s">
        <v>186</v>
      </c>
      <c r="L461" s="209" t="s">
        <v>38</v>
      </c>
      <c r="M461" s="210">
        <v>425</v>
      </c>
    </row>
    <row r="462" spans="1:13" ht="13.5" x14ac:dyDescent="0.25">
      <c r="A462" s="209" t="s">
        <v>875</v>
      </c>
      <c r="B462" s="209" t="s">
        <v>658</v>
      </c>
      <c r="C462" s="209" t="s">
        <v>31</v>
      </c>
      <c r="D462" s="212">
        <v>4591</v>
      </c>
      <c r="E462" s="211" t="s">
        <v>360</v>
      </c>
      <c r="F462" s="209" t="s">
        <v>341</v>
      </c>
      <c r="G462" s="209" t="s">
        <v>44</v>
      </c>
      <c r="H462" s="209" t="s">
        <v>45</v>
      </c>
      <c r="I462" s="209" t="s">
        <v>206</v>
      </c>
      <c r="J462" s="209" t="s">
        <v>368</v>
      </c>
      <c r="K462" s="209" t="s">
        <v>14</v>
      </c>
      <c r="L462" s="209" t="s">
        <v>40</v>
      </c>
      <c r="M462" s="210">
        <v>513.6</v>
      </c>
    </row>
    <row r="463" spans="1:13" ht="13.5" x14ac:dyDescent="0.25">
      <c r="A463" s="209" t="s">
        <v>876</v>
      </c>
      <c r="B463" s="209" t="s">
        <v>660</v>
      </c>
      <c r="C463" s="209" t="s">
        <v>31</v>
      </c>
      <c r="D463" s="212">
        <v>4591</v>
      </c>
      <c r="E463" s="211" t="s">
        <v>360</v>
      </c>
      <c r="F463" s="209" t="s">
        <v>341</v>
      </c>
      <c r="G463" s="209" t="s">
        <v>44</v>
      </c>
      <c r="H463" s="209" t="s">
        <v>45</v>
      </c>
      <c r="I463" s="209" t="s">
        <v>206</v>
      </c>
      <c r="J463" s="209" t="s">
        <v>368</v>
      </c>
      <c r="K463" s="209" t="s">
        <v>14</v>
      </c>
      <c r="L463" s="209" t="s">
        <v>38</v>
      </c>
      <c r="M463" s="210">
        <v>308.2</v>
      </c>
    </row>
    <row r="464" spans="1:13" ht="13.5" x14ac:dyDescent="0.25">
      <c r="A464" s="209" t="s">
        <v>877</v>
      </c>
      <c r="B464" s="209" t="s">
        <v>662</v>
      </c>
      <c r="C464" s="209" t="s">
        <v>31</v>
      </c>
      <c r="D464" s="212">
        <v>4591</v>
      </c>
      <c r="E464" s="211" t="s">
        <v>360</v>
      </c>
      <c r="F464" s="209" t="s">
        <v>341</v>
      </c>
      <c r="G464" s="209" t="s">
        <v>44</v>
      </c>
      <c r="H464" s="209" t="s">
        <v>45</v>
      </c>
      <c r="I464" s="209" t="s">
        <v>206</v>
      </c>
      <c r="J464" s="209" t="s">
        <v>368</v>
      </c>
      <c r="K464" s="209" t="s">
        <v>186</v>
      </c>
      <c r="L464" s="209" t="s">
        <v>40</v>
      </c>
      <c r="M464" s="210">
        <v>642</v>
      </c>
    </row>
    <row r="465" spans="1:13" ht="13.5" x14ac:dyDescent="0.25">
      <c r="A465" s="209" t="s">
        <v>878</v>
      </c>
      <c r="B465" s="209" t="s">
        <v>664</v>
      </c>
      <c r="C465" s="209" t="s">
        <v>31</v>
      </c>
      <c r="D465" s="212">
        <v>4591</v>
      </c>
      <c r="E465" s="211" t="s">
        <v>360</v>
      </c>
      <c r="F465" s="209" t="s">
        <v>341</v>
      </c>
      <c r="G465" s="209" t="s">
        <v>44</v>
      </c>
      <c r="H465" s="209" t="s">
        <v>45</v>
      </c>
      <c r="I465" s="209" t="s">
        <v>206</v>
      </c>
      <c r="J465" s="209" t="s">
        <v>368</v>
      </c>
      <c r="K465" s="209" t="s">
        <v>186</v>
      </c>
      <c r="L465" s="209" t="s">
        <v>38</v>
      </c>
      <c r="M465" s="210">
        <v>385.2</v>
      </c>
    </row>
    <row r="466" spans="1:13" ht="13.5" x14ac:dyDescent="0.25">
      <c r="A466" s="213" t="s">
        <v>977</v>
      </c>
      <c r="B466" s="213" t="s">
        <v>978</v>
      </c>
      <c r="C466" s="213" t="s">
        <v>228</v>
      </c>
      <c r="D466" s="216">
        <v>4869</v>
      </c>
      <c r="E466" s="215" t="s">
        <v>976</v>
      </c>
      <c r="F466" s="213" t="s">
        <v>44</v>
      </c>
      <c r="G466" s="213" t="s">
        <v>44</v>
      </c>
      <c r="H466" s="213" t="s">
        <v>45</v>
      </c>
      <c r="I466" s="213" t="s">
        <v>46</v>
      </c>
      <c r="J466" s="213" t="s">
        <v>47</v>
      </c>
      <c r="K466" s="213" t="s">
        <v>14</v>
      </c>
      <c r="L466" s="213" t="s">
        <v>40</v>
      </c>
      <c r="M466" s="214">
        <v>1920</v>
      </c>
    </row>
    <row r="467" spans="1:13" ht="13.5" x14ac:dyDescent="0.25">
      <c r="A467" s="213" t="s">
        <v>979</v>
      </c>
      <c r="B467" s="213" t="s">
        <v>980</v>
      </c>
      <c r="C467" s="213" t="s">
        <v>228</v>
      </c>
      <c r="D467" s="216">
        <v>4869</v>
      </c>
      <c r="E467" s="215" t="s">
        <v>976</v>
      </c>
      <c r="F467" s="213" t="s">
        <v>44</v>
      </c>
      <c r="G467" s="213" t="s">
        <v>44</v>
      </c>
      <c r="H467" s="213" t="s">
        <v>45</v>
      </c>
      <c r="I467" s="213" t="s">
        <v>46</v>
      </c>
      <c r="J467" s="213" t="s">
        <v>47</v>
      </c>
      <c r="K467" s="213" t="s">
        <v>14</v>
      </c>
      <c r="L467" s="213" t="s">
        <v>38</v>
      </c>
      <c r="M467" s="214">
        <v>1152</v>
      </c>
    </row>
    <row r="468" spans="1:13" ht="13.5" x14ac:dyDescent="0.25">
      <c r="A468" s="213" t="s">
        <v>981</v>
      </c>
      <c r="B468" s="213" t="s">
        <v>982</v>
      </c>
      <c r="C468" s="213" t="s">
        <v>228</v>
      </c>
      <c r="D468" s="216">
        <v>4869</v>
      </c>
      <c r="E468" s="215" t="s">
        <v>976</v>
      </c>
      <c r="F468" s="213" t="s">
        <v>44</v>
      </c>
      <c r="G468" s="213" t="s">
        <v>44</v>
      </c>
      <c r="H468" s="213" t="s">
        <v>45</v>
      </c>
      <c r="I468" s="213" t="s">
        <v>46</v>
      </c>
      <c r="J468" s="213" t="s">
        <v>47</v>
      </c>
      <c r="K468" s="213" t="s">
        <v>186</v>
      </c>
      <c r="L468" s="213" t="s">
        <v>40</v>
      </c>
      <c r="M468" s="214">
        <v>2400</v>
      </c>
    </row>
    <row r="469" spans="1:13" ht="13.5" x14ac:dyDescent="0.25">
      <c r="A469" s="213" t="s">
        <v>993</v>
      </c>
      <c r="B469" s="213" t="s">
        <v>994</v>
      </c>
      <c r="C469" s="213" t="s">
        <v>228</v>
      </c>
      <c r="D469" s="216">
        <v>4869</v>
      </c>
      <c r="E469" s="215" t="s">
        <v>976</v>
      </c>
      <c r="F469" s="213" t="s">
        <v>44</v>
      </c>
      <c r="G469" s="213" t="s">
        <v>44</v>
      </c>
      <c r="H469" s="213" t="s">
        <v>45</v>
      </c>
      <c r="I469" s="213" t="s">
        <v>46</v>
      </c>
      <c r="J469" s="213" t="s">
        <v>47</v>
      </c>
      <c r="K469" s="213" t="s">
        <v>186</v>
      </c>
      <c r="L469" s="213" t="s">
        <v>38</v>
      </c>
      <c r="M469" s="214">
        <v>1440</v>
      </c>
    </row>
    <row r="470" spans="1:13" ht="13.5" x14ac:dyDescent="0.25">
      <c r="A470" s="213" t="s">
        <v>1017</v>
      </c>
      <c r="B470" s="213" t="s">
        <v>978</v>
      </c>
      <c r="C470" s="213" t="s">
        <v>228</v>
      </c>
      <c r="D470" s="216">
        <v>4869</v>
      </c>
      <c r="E470" s="215" t="s">
        <v>976</v>
      </c>
      <c r="F470" s="213" t="s">
        <v>44</v>
      </c>
      <c r="G470" s="213" t="s">
        <v>44</v>
      </c>
      <c r="H470" s="213" t="s">
        <v>45</v>
      </c>
      <c r="I470" s="213" t="s">
        <v>202</v>
      </c>
      <c r="J470" s="213" t="s">
        <v>203</v>
      </c>
      <c r="K470" s="213" t="s">
        <v>14</v>
      </c>
      <c r="L470" s="213" t="s">
        <v>40</v>
      </c>
      <c r="M470" s="214">
        <v>1856.6</v>
      </c>
    </row>
    <row r="471" spans="1:13" ht="13.5" x14ac:dyDescent="0.25">
      <c r="A471" s="213" t="s">
        <v>1018</v>
      </c>
      <c r="B471" s="213" t="s">
        <v>980</v>
      </c>
      <c r="C471" s="213" t="s">
        <v>228</v>
      </c>
      <c r="D471" s="216">
        <v>4869</v>
      </c>
      <c r="E471" s="215" t="s">
        <v>976</v>
      </c>
      <c r="F471" s="213" t="s">
        <v>44</v>
      </c>
      <c r="G471" s="213" t="s">
        <v>44</v>
      </c>
      <c r="H471" s="213" t="s">
        <v>45</v>
      </c>
      <c r="I471" s="213" t="s">
        <v>202</v>
      </c>
      <c r="J471" s="213" t="s">
        <v>203</v>
      </c>
      <c r="K471" s="213" t="s">
        <v>14</v>
      </c>
      <c r="L471" s="213" t="s">
        <v>38</v>
      </c>
      <c r="M471" s="214">
        <v>1114</v>
      </c>
    </row>
    <row r="472" spans="1:13" ht="13.5" x14ac:dyDescent="0.25">
      <c r="A472" s="213" t="s">
        <v>1019</v>
      </c>
      <c r="B472" s="213" t="s">
        <v>982</v>
      </c>
      <c r="C472" s="213" t="s">
        <v>228</v>
      </c>
      <c r="D472" s="216">
        <v>4869</v>
      </c>
      <c r="E472" s="215" t="s">
        <v>976</v>
      </c>
      <c r="F472" s="213" t="s">
        <v>44</v>
      </c>
      <c r="G472" s="213" t="s">
        <v>44</v>
      </c>
      <c r="H472" s="213" t="s">
        <v>45</v>
      </c>
      <c r="I472" s="213" t="s">
        <v>202</v>
      </c>
      <c r="J472" s="213" t="s">
        <v>203</v>
      </c>
      <c r="K472" s="213" t="s">
        <v>186</v>
      </c>
      <c r="L472" s="213" t="s">
        <v>40</v>
      </c>
      <c r="M472" s="214">
        <v>2320.8000000000002</v>
      </c>
    </row>
    <row r="473" spans="1:13" ht="13.5" x14ac:dyDescent="0.25">
      <c r="A473" s="213" t="s">
        <v>1025</v>
      </c>
      <c r="B473" s="213" t="s">
        <v>994</v>
      </c>
      <c r="C473" s="213" t="s">
        <v>228</v>
      </c>
      <c r="D473" s="216">
        <v>4869</v>
      </c>
      <c r="E473" s="215" t="s">
        <v>976</v>
      </c>
      <c r="F473" s="213" t="s">
        <v>44</v>
      </c>
      <c r="G473" s="213" t="s">
        <v>44</v>
      </c>
      <c r="H473" s="213" t="s">
        <v>45</v>
      </c>
      <c r="I473" s="213" t="s">
        <v>202</v>
      </c>
      <c r="J473" s="213" t="s">
        <v>203</v>
      </c>
      <c r="K473" s="213" t="s">
        <v>186</v>
      </c>
      <c r="L473" s="213" t="s">
        <v>38</v>
      </c>
      <c r="M473" s="214">
        <v>1392.5</v>
      </c>
    </row>
    <row r="474" spans="1:13" ht="13.5" x14ac:dyDescent="0.25">
      <c r="A474" s="213" t="s">
        <v>1037</v>
      </c>
      <c r="B474" s="213" t="s">
        <v>978</v>
      </c>
      <c r="C474" s="213" t="s">
        <v>228</v>
      </c>
      <c r="D474" s="216">
        <v>4869</v>
      </c>
      <c r="E474" s="215" t="s">
        <v>976</v>
      </c>
      <c r="F474" s="213" t="s">
        <v>44</v>
      </c>
      <c r="G474" s="213" t="s">
        <v>44</v>
      </c>
      <c r="H474" s="213" t="s">
        <v>45</v>
      </c>
      <c r="I474" s="213" t="s">
        <v>48</v>
      </c>
      <c r="J474" s="213" t="s">
        <v>49</v>
      </c>
      <c r="K474" s="213" t="s">
        <v>14</v>
      </c>
      <c r="L474" s="213" t="s">
        <v>40</v>
      </c>
      <c r="M474" s="214">
        <v>1738.6</v>
      </c>
    </row>
    <row r="475" spans="1:13" ht="13.5" x14ac:dyDescent="0.25">
      <c r="A475" s="213" t="s">
        <v>1038</v>
      </c>
      <c r="B475" s="213" t="s">
        <v>980</v>
      </c>
      <c r="C475" s="213" t="s">
        <v>228</v>
      </c>
      <c r="D475" s="216">
        <v>4869</v>
      </c>
      <c r="E475" s="215" t="s">
        <v>976</v>
      </c>
      <c r="F475" s="213" t="s">
        <v>44</v>
      </c>
      <c r="G475" s="213" t="s">
        <v>44</v>
      </c>
      <c r="H475" s="213" t="s">
        <v>45</v>
      </c>
      <c r="I475" s="213" t="s">
        <v>48</v>
      </c>
      <c r="J475" s="213" t="s">
        <v>49</v>
      </c>
      <c r="K475" s="213" t="s">
        <v>14</v>
      </c>
      <c r="L475" s="213" t="s">
        <v>38</v>
      </c>
      <c r="M475" s="214">
        <v>1043.0999999999999</v>
      </c>
    </row>
    <row r="476" spans="1:13" ht="13.5" x14ac:dyDescent="0.25">
      <c r="A476" s="213" t="s">
        <v>1039</v>
      </c>
      <c r="B476" s="213" t="s">
        <v>982</v>
      </c>
      <c r="C476" s="213" t="s">
        <v>228</v>
      </c>
      <c r="D476" s="216">
        <v>4869</v>
      </c>
      <c r="E476" s="215" t="s">
        <v>976</v>
      </c>
      <c r="F476" s="213" t="s">
        <v>44</v>
      </c>
      <c r="G476" s="213" t="s">
        <v>44</v>
      </c>
      <c r="H476" s="213" t="s">
        <v>45</v>
      </c>
      <c r="I476" s="213" t="s">
        <v>48</v>
      </c>
      <c r="J476" s="213" t="s">
        <v>49</v>
      </c>
      <c r="K476" s="213" t="s">
        <v>186</v>
      </c>
      <c r="L476" s="213" t="s">
        <v>40</v>
      </c>
      <c r="M476" s="214">
        <v>2173.1999999999998</v>
      </c>
    </row>
    <row r="477" spans="1:13" ht="13.5" x14ac:dyDescent="0.25">
      <c r="A477" s="213" t="s">
        <v>1045</v>
      </c>
      <c r="B477" s="213" t="s">
        <v>994</v>
      </c>
      <c r="C477" s="213" t="s">
        <v>228</v>
      </c>
      <c r="D477" s="216">
        <v>4869</v>
      </c>
      <c r="E477" s="215" t="s">
        <v>976</v>
      </c>
      <c r="F477" s="213" t="s">
        <v>44</v>
      </c>
      <c r="G477" s="213" t="s">
        <v>44</v>
      </c>
      <c r="H477" s="213" t="s">
        <v>45</v>
      </c>
      <c r="I477" s="213" t="s">
        <v>48</v>
      </c>
      <c r="J477" s="213" t="s">
        <v>49</v>
      </c>
      <c r="K477" s="213" t="s">
        <v>186</v>
      </c>
      <c r="L477" s="213" t="s">
        <v>38</v>
      </c>
      <c r="M477" s="214">
        <v>1303.9000000000001</v>
      </c>
    </row>
    <row r="478" spans="1:13" ht="13.5" x14ac:dyDescent="0.25">
      <c r="A478" s="213" t="s">
        <v>1057</v>
      </c>
      <c r="B478" s="213" t="s">
        <v>978</v>
      </c>
      <c r="C478" s="213" t="s">
        <v>228</v>
      </c>
      <c r="D478" s="216">
        <v>4869</v>
      </c>
      <c r="E478" s="215" t="s">
        <v>976</v>
      </c>
      <c r="F478" s="213" t="s">
        <v>44</v>
      </c>
      <c r="G478" s="213" t="s">
        <v>44</v>
      </c>
      <c r="H478" s="213" t="s">
        <v>45</v>
      </c>
      <c r="I478" s="213" t="s">
        <v>50</v>
      </c>
      <c r="J478" s="213" t="s">
        <v>51</v>
      </c>
      <c r="K478" s="213" t="s">
        <v>14</v>
      </c>
      <c r="L478" s="213" t="s">
        <v>40</v>
      </c>
      <c r="M478" s="214">
        <v>1627.6</v>
      </c>
    </row>
    <row r="479" spans="1:13" ht="13.5" x14ac:dyDescent="0.25">
      <c r="A479" s="213" t="s">
        <v>1058</v>
      </c>
      <c r="B479" s="213" t="s">
        <v>980</v>
      </c>
      <c r="C479" s="213" t="s">
        <v>228</v>
      </c>
      <c r="D479" s="216">
        <v>4869</v>
      </c>
      <c r="E479" s="215" t="s">
        <v>976</v>
      </c>
      <c r="F479" s="213" t="s">
        <v>44</v>
      </c>
      <c r="G479" s="213" t="s">
        <v>44</v>
      </c>
      <c r="H479" s="213" t="s">
        <v>45</v>
      </c>
      <c r="I479" s="213" t="s">
        <v>50</v>
      </c>
      <c r="J479" s="213" t="s">
        <v>51</v>
      </c>
      <c r="K479" s="213" t="s">
        <v>14</v>
      </c>
      <c r="L479" s="213" t="s">
        <v>38</v>
      </c>
      <c r="M479" s="214">
        <v>976.6</v>
      </c>
    </row>
    <row r="480" spans="1:13" ht="13.5" x14ac:dyDescent="0.25">
      <c r="A480" s="213" t="s">
        <v>1059</v>
      </c>
      <c r="B480" s="213" t="s">
        <v>982</v>
      </c>
      <c r="C480" s="213" t="s">
        <v>228</v>
      </c>
      <c r="D480" s="216">
        <v>4869</v>
      </c>
      <c r="E480" s="215" t="s">
        <v>976</v>
      </c>
      <c r="F480" s="213" t="s">
        <v>44</v>
      </c>
      <c r="G480" s="213" t="s">
        <v>44</v>
      </c>
      <c r="H480" s="213" t="s">
        <v>45</v>
      </c>
      <c r="I480" s="213" t="s">
        <v>50</v>
      </c>
      <c r="J480" s="213" t="s">
        <v>51</v>
      </c>
      <c r="K480" s="213" t="s">
        <v>186</v>
      </c>
      <c r="L480" s="213" t="s">
        <v>40</v>
      </c>
      <c r="M480" s="214">
        <v>2034.5</v>
      </c>
    </row>
    <row r="481" spans="1:13" ht="13.5" x14ac:dyDescent="0.25">
      <c r="A481" s="213" t="s">
        <v>1065</v>
      </c>
      <c r="B481" s="213" t="s">
        <v>994</v>
      </c>
      <c r="C481" s="213" t="s">
        <v>228</v>
      </c>
      <c r="D481" s="216">
        <v>4869</v>
      </c>
      <c r="E481" s="215" t="s">
        <v>976</v>
      </c>
      <c r="F481" s="213" t="s">
        <v>44</v>
      </c>
      <c r="G481" s="213" t="s">
        <v>44</v>
      </c>
      <c r="H481" s="213" t="s">
        <v>45</v>
      </c>
      <c r="I481" s="213" t="s">
        <v>50</v>
      </c>
      <c r="J481" s="213" t="s">
        <v>51</v>
      </c>
      <c r="K481" s="213" t="s">
        <v>186</v>
      </c>
      <c r="L481" s="213" t="s">
        <v>38</v>
      </c>
      <c r="M481" s="214">
        <v>1220.7</v>
      </c>
    </row>
    <row r="482" spans="1:13" ht="13.5" x14ac:dyDescent="0.25">
      <c r="A482" s="213" t="s">
        <v>1077</v>
      </c>
      <c r="B482" s="213" t="s">
        <v>978</v>
      </c>
      <c r="C482" s="213" t="s">
        <v>228</v>
      </c>
      <c r="D482" s="216">
        <v>4869</v>
      </c>
      <c r="E482" s="215" t="s">
        <v>976</v>
      </c>
      <c r="F482" s="213" t="s">
        <v>44</v>
      </c>
      <c r="G482" s="213" t="s">
        <v>44</v>
      </c>
      <c r="H482" s="213" t="s">
        <v>45</v>
      </c>
      <c r="I482" s="213" t="s">
        <v>204</v>
      </c>
      <c r="J482" s="213" t="s">
        <v>205</v>
      </c>
      <c r="K482" s="213" t="s">
        <v>14</v>
      </c>
      <c r="L482" s="213" t="s">
        <v>40</v>
      </c>
      <c r="M482" s="214">
        <v>1502.8</v>
      </c>
    </row>
    <row r="483" spans="1:13" ht="13.5" x14ac:dyDescent="0.25">
      <c r="A483" s="213" t="s">
        <v>1078</v>
      </c>
      <c r="B483" s="213" t="s">
        <v>980</v>
      </c>
      <c r="C483" s="213" t="s">
        <v>228</v>
      </c>
      <c r="D483" s="216">
        <v>4869</v>
      </c>
      <c r="E483" s="215" t="s">
        <v>976</v>
      </c>
      <c r="F483" s="213" t="s">
        <v>44</v>
      </c>
      <c r="G483" s="213" t="s">
        <v>44</v>
      </c>
      <c r="H483" s="213" t="s">
        <v>45</v>
      </c>
      <c r="I483" s="213" t="s">
        <v>204</v>
      </c>
      <c r="J483" s="213" t="s">
        <v>205</v>
      </c>
      <c r="K483" s="213" t="s">
        <v>14</v>
      </c>
      <c r="L483" s="213" t="s">
        <v>38</v>
      </c>
      <c r="M483" s="214">
        <v>901.7</v>
      </c>
    </row>
    <row r="484" spans="1:13" ht="13.5" x14ac:dyDescent="0.25">
      <c r="A484" s="213" t="s">
        <v>1079</v>
      </c>
      <c r="B484" s="213" t="s">
        <v>982</v>
      </c>
      <c r="C484" s="213" t="s">
        <v>228</v>
      </c>
      <c r="D484" s="216">
        <v>4869</v>
      </c>
      <c r="E484" s="215" t="s">
        <v>976</v>
      </c>
      <c r="F484" s="213" t="s">
        <v>44</v>
      </c>
      <c r="G484" s="213" t="s">
        <v>44</v>
      </c>
      <c r="H484" s="213" t="s">
        <v>45</v>
      </c>
      <c r="I484" s="213" t="s">
        <v>204</v>
      </c>
      <c r="J484" s="213" t="s">
        <v>205</v>
      </c>
      <c r="K484" s="213" t="s">
        <v>186</v>
      </c>
      <c r="L484" s="213" t="s">
        <v>40</v>
      </c>
      <c r="M484" s="214">
        <v>1878.5</v>
      </c>
    </row>
    <row r="485" spans="1:13" ht="13.5" x14ac:dyDescent="0.25">
      <c r="A485" s="213" t="s">
        <v>1085</v>
      </c>
      <c r="B485" s="213" t="s">
        <v>994</v>
      </c>
      <c r="C485" s="213" t="s">
        <v>228</v>
      </c>
      <c r="D485" s="216">
        <v>4869</v>
      </c>
      <c r="E485" s="215" t="s">
        <v>976</v>
      </c>
      <c r="F485" s="213" t="s">
        <v>44</v>
      </c>
      <c r="G485" s="213" t="s">
        <v>44</v>
      </c>
      <c r="H485" s="213" t="s">
        <v>45</v>
      </c>
      <c r="I485" s="213" t="s">
        <v>204</v>
      </c>
      <c r="J485" s="213" t="s">
        <v>205</v>
      </c>
      <c r="K485" s="213" t="s">
        <v>186</v>
      </c>
      <c r="L485" s="213" t="s">
        <v>38</v>
      </c>
      <c r="M485" s="214">
        <v>1127.0999999999999</v>
      </c>
    </row>
    <row r="486" spans="1:13" ht="13.5" x14ac:dyDescent="0.25">
      <c r="A486" s="213" t="s">
        <v>1097</v>
      </c>
      <c r="B486" s="213" t="s">
        <v>978</v>
      </c>
      <c r="C486" s="213" t="s">
        <v>228</v>
      </c>
      <c r="D486" s="216">
        <v>4869</v>
      </c>
      <c r="E486" s="215" t="s">
        <v>976</v>
      </c>
      <c r="F486" s="213" t="s">
        <v>44</v>
      </c>
      <c r="G486" s="213" t="s">
        <v>44</v>
      </c>
      <c r="H486" s="213" t="s">
        <v>45</v>
      </c>
      <c r="I486" s="213" t="s">
        <v>52</v>
      </c>
      <c r="J486" s="213" t="s">
        <v>53</v>
      </c>
      <c r="K486" s="213" t="s">
        <v>14</v>
      </c>
      <c r="L486" s="213" t="s">
        <v>40</v>
      </c>
      <c r="M486" s="214">
        <v>1387.8</v>
      </c>
    </row>
    <row r="487" spans="1:13" ht="13.5" x14ac:dyDescent="0.25">
      <c r="A487" s="213" t="s">
        <v>1098</v>
      </c>
      <c r="B487" s="213" t="s">
        <v>980</v>
      </c>
      <c r="C487" s="213" t="s">
        <v>228</v>
      </c>
      <c r="D487" s="216">
        <v>4869</v>
      </c>
      <c r="E487" s="215" t="s">
        <v>976</v>
      </c>
      <c r="F487" s="213" t="s">
        <v>44</v>
      </c>
      <c r="G487" s="213" t="s">
        <v>44</v>
      </c>
      <c r="H487" s="213" t="s">
        <v>45</v>
      </c>
      <c r="I487" s="213" t="s">
        <v>52</v>
      </c>
      <c r="J487" s="213" t="s">
        <v>53</v>
      </c>
      <c r="K487" s="213" t="s">
        <v>14</v>
      </c>
      <c r="L487" s="213" t="s">
        <v>38</v>
      </c>
      <c r="M487" s="214">
        <v>832.7</v>
      </c>
    </row>
    <row r="488" spans="1:13" ht="13.5" x14ac:dyDescent="0.25">
      <c r="A488" s="213" t="s">
        <v>1099</v>
      </c>
      <c r="B488" s="213" t="s">
        <v>982</v>
      </c>
      <c r="C488" s="213" t="s">
        <v>228</v>
      </c>
      <c r="D488" s="216">
        <v>4869</v>
      </c>
      <c r="E488" s="215" t="s">
        <v>976</v>
      </c>
      <c r="F488" s="213" t="s">
        <v>44</v>
      </c>
      <c r="G488" s="213" t="s">
        <v>44</v>
      </c>
      <c r="H488" s="213" t="s">
        <v>45</v>
      </c>
      <c r="I488" s="213" t="s">
        <v>52</v>
      </c>
      <c r="J488" s="213" t="s">
        <v>53</v>
      </c>
      <c r="K488" s="213" t="s">
        <v>186</v>
      </c>
      <c r="L488" s="213" t="s">
        <v>40</v>
      </c>
      <c r="M488" s="214">
        <v>1734.7</v>
      </c>
    </row>
    <row r="489" spans="1:13" ht="13.5" x14ac:dyDescent="0.25">
      <c r="A489" s="213" t="s">
        <v>1105</v>
      </c>
      <c r="B489" s="213" t="s">
        <v>994</v>
      </c>
      <c r="C489" s="213" t="s">
        <v>228</v>
      </c>
      <c r="D489" s="216">
        <v>4869</v>
      </c>
      <c r="E489" s="215" t="s">
        <v>976</v>
      </c>
      <c r="F489" s="213" t="s">
        <v>44</v>
      </c>
      <c r="G489" s="213" t="s">
        <v>44</v>
      </c>
      <c r="H489" s="213" t="s">
        <v>45</v>
      </c>
      <c r="I489" s="213" t="s">
        <v>52</v>
      </c>
      <c r="J489" s="213" t="s">
        <v>53</v>
      </c>
      <c r="K489" s="213" t="s">
        <v>186</v>
      </c>
      <c r="L489" s="213" t="s">
        <v>38</v>
      </c>
      <c r="M489" s="214">
        <v>1040.8</v>
      </c>
    </row>
    <row r="490" spans="1:13" ht="13.5" x14ac:dyDescent="0.25">
      <c r="A490" s="213" t="s">
        <v>1117</v>
      </c>
      <c r="B490" s="213" t="s">
        <v>978</v>
      </c>
      <c r="C490" s="213" t="s">
        <v>228</v>
      </c>
      <c r="D490" s="216">
        <v>4869</v>
      </c>
      <c r="E490" s="215" t="s">
        <v>976</v>
      </c>
      <c r="F490" s="213" t="s">
        <v>44</v>
      </c>
      <c r="G490" s="213" t="s">
        <v>44</v>
      </c>
      <c r="H490" s="213" t="s">
        <v>45</v>
      </c>
      <c r="I490" s="213" t="s">
        <v>54</v>
      </c>
      <c r="J490" s="213" t="s">
        <v>55</v>
      </c>
      <c r="K490" s="213" t="s">
        <v>14</v>
      </c>
      <c r="L490" s="213" t="s">
        <v>40</v>
      </c>
      <c r="M490" s="214">
        <v>1271</v>
      </c>
    </row>
    <row r="491" spans="1:13" ht="13.5" x14ac:dyDescent="0.25">
      <c r="A491" s="213" t="s">
        <v>1118</v>
      </c>
      <c r="B491" s="213" t="s">
        <v>980</v>
      </c>
      <c r="C491" s="213" t="s">
        <v>228</v>
      </c>
      <c r="D491" s="216">
        <v>4869</v>
      </c>
      <c r="E491" s="215" t="s">
        <v>976</v>
      </c>
      <c r="F491" s="213" t="s">
        <v>44</v>
      </c>
      <c r="G491" s="213" t="s">
        <v>44</v>
      </c>
      <c r="H491" s="213" t="s">
        <v>45</v>
      </c>
      <c r="I491" s="213" t="s">
        <v>54</v>
      </c>
      <c r="J491" s="213" t="s">
        <v>55</v>
      </c>
      <c r="K491" s="213" t="s">
        <v>14</v>
      </c>
      <c r="L491" s="213" t="s">
        <v>38</v>
      </c>
      <c r="M491" s="214">
        <v>762.6</v>
      </c>
    </row>
    <row r="492" spans="1:13" ht="13.5" x14ac:dyDescent="0.25">
      <c r="A492" s="213" t="s">
        <v>1119</v>
      </c>
      <c r="B492" s="213" t="s">
        <v>982</v>
      </c>
      <c r="C492" s="213" t="s">
        <v>228</v>
      </c>
      <c r="D492" s="216">
        <v>4869</v>
      </c>
      <c r="E492" s="215" t="s">
        <v>976</v>
      </c>
      <c r="F492" s="213" t="s">
        <v>44</v>
      </c>
      <c r="G492" s="213" t="s">
        <v>44</v>
      </c>
      <c r="H492" s="213" t="s">
        <v>45</v>
      </c>
      <c r="I492" s="213" t="s">
        <v>54</v>
      </c>
      <c r="J492" s="213" t="s">
        <v>55</v>
      </c>
      <c r="K492" s="213" t="s">
        <v>186</v>
      </c>
      <c r="L492" s="213" t="s">
        <v>40</v>
      </c>
      <c r="M492" s="214">
        <v>1588.8</v>
      </c>
    </row>
    <row r="493" spans="1:13" ht="13.5" x14ac:dyDescent="0.25">
      <c r="A493" s="213" t="s">
        <v>1125</v>
      </c>
      <c r="B493" s="213" t="s">
        <v>994</v>
      </c>
      <c r="C493" s="213" t="s">
        <v>228</v>
      </c>
      <c r="D493" s="216">
        <v>4869</v>
      </c>
      <c r="E493" s="215" t="s">
        <v>976</v>
      </c>
      <c r="F493" s="213" t="s">
        <v>44</v>
      </c>
      <c r="G493" s="213" t="s">
        <v>44</v>
      </c>
      <c r="H493" s="213" t="s">
        <v>45</v>
      </c>
      <c r="I493" s="213" t="s">
        <v>54</v>
      </c>
      <c r="J493" s="213" t="s">
        <v>55</v>
      </c>
      <c r="K493" s="213" t="s">
        <v>186</v>
      </c>
      <c r="L493" s="213" t="s">
        <v>38</v>
      </c>
      <c r="M493" s="214">
        <v>953.3</v>
      </c>
    </row>
    <row r="494" spans="1:13" ht="13.5" x14ac:dyDescent="0.25">
      <c r="A494" s="213" t="s">
        <v>1137</v>
      </c>
      <c r="B494" s="213" t="s">
        <v>978</v>
      </c>
      <c r="C494" s="213" t="s">
        <v>228</v>
      </c>
      <c r="D494" s="216">
        <v>4869</v>
      </c>
      <c r="E494" s="215" t="s">
        <v>976</v>
      </c>
      <c r="F494" s="213" t="s">
        <v>44</v>
      </c>
      <c r="G494" s="213" t="s">
        <v>44</v>
      </c>
      <c r="H494" s="213" t="s">
        <v>45</v>
      </c>
      <c r="I494" s="213" t="s">
        <v>206</v>
      </c>
      <c r="J494" s="213" t="s">
        <v>61</v>
      </c>
      <c r="K494" s="213" t="s">
        <v>14</v>
      </c>
      <c r="L494" s="213" t="s">
        <v>40</v>
      </c>
      <c r="M494" s="214">
        <v>1152</v>
      </c>
    </row>
    <row r="495" spans="1:13" ht="13.5" x14ac:dyDescent="0.25">
      <c r="A495" s="213" t="s">
        <v>1138</v>
      </c>
      <c r="B495" s="213" t="s">
        <v>980</v>
      </c>
      <c r="C495" s="213" t="s">
        <v>228</v>
      </c>
      <c r="D495" s="216">
        <v>4869</v>
      </c>
      <c r="E495" s="215" t="s">
        <v>976</v>
      </c>
      <c r="F495" s="213" t="s">
        <v>44</v>
      </c>
      <c r="G495" s="213" t="s">
        <v>44</v>
      </c>
      <c r="H495" s="213" t="s">
        <v>45</v>
      </c>
      <c r="I495" s="213" t="s">
        <v>206</v>
      </c>
      <c r="J495" s="213" t="s">
        <v>61</v>
      </c>
      <c r="K495" s="213" t="s">
        <v>14</v>
      </c>
      <c r="L495" s="213" t="s">
        <v>38</v>
      </c>
      <c r="M495" s="214">
        <v>691.2</v>
      </c>
    </row>
    <row r="496" spans="1:13" ht="13.5" x14ac:dyDescent="0.25">
      <c r="A496" s="213" t="s">
        <v>1139</v>
      </c>
      <c r="B496" s="213" t="s">
        <v>982</v>
      </c>
      <c r="C496" s="213" t="s">
        <v>228</v>
      </c>
      <c r="D496" s="216">
        <v>4869</v>
      </c>
      <c r="E496" s="215" t="s">
        <v>976</v>
      </c>
      <c r="F496" s="213" t="s">
        <v>44</v>
      </c>
      <c r="G496" s="213" t="s">
        <v>44</v>
      </c>
      <c r="H496" s="213" t="s">
        <v>45</v>
      </c>
      <c r="I496" s="213" t="s">
        <v>206</v>
      </c>
      <c r="J496" s="213" t="s">
        <v>61</v>
      </c>
      <c r="K496" s="213" t="s">
        <v>186</v>
      </c>
      <c r="L496" s="213" t="s">
        <v>40</v>
      </c>
      <c r="M496" s="214">
        <v>1440</v>
      </c>
    </row>
    <row r="497" spans="1:13" ht="13.5" x14ac:dyDescent="0.25">
      <c r="A497" s="213" t="s">
        <v>1145</v>
      </c>
      <c r="B497" s="213" t="s">
        <v>994</v>
      </c>
      <c r="C497" s="213" t="s">
        <v>228</v>
      </c>
      <c r="D497" s="216">
        <v>4869</v>
      </c>
      <c r="E497" s="215" t="s">
        <v>976</v>
      </c>
      <c r="F497" s="213" t="s">
        <v>44</v>
      </c>
      <c r="G497" s="213" t="s">
        <v>44</v>
      </c>
      <c r="H497" s="213" t="s">
        <v>45</v>
      </c>
      <c r="I497" s="213" t="s">
        <v>206</v>
      </c>
      <c r="J497" s="213" t="s">
        <v>61</v>
      </c>
      <c r="K497" s="213" t="s">
        <v>186</v>
      </c>
      <c r="L497" s="213" t="s">
        <v>38</v>
      </c>
      <c r="M497" s="214">
        <v>864</v>
      </c>
    </row>
    <row r="498" spans="1:13" ht="13.5" x14ac:dyDescent="0.25">
      <c r="A498" s="237" t="s">
        <v>381</v>
      </c>
      <c r="B498" s="237" t="s">
        <v>382</v>
      </c>
      <c r="C498" s="237" t="s">
        <v>230</v>
      </c>
      <c r="D498" s="240">
        <v>4561</v>
      </c>
      <c r="E498" s="239" t="s">
        <v>2440</v>
      </c>
      <c r="F498" s="237" t="s">
        <v>225</v>
      </c>
      <c r="G498" s="237" t="s">
        <v>225</v>
      </c>
      <c r="H498" s="237" t="s">
        <v>45</v>
      </c>
      <c r="I498" s="237" t="s">
        <v>46</v>
      </c>
      <c r="J498" s="237" t="s">
        <v>64</v>
      </c>
      <c r="K498" s="237" t="s">
        <v>14</v>
      </c>
      <c r="L498" s="237" t="s">
        <v>40</v>
      </c>
      <c r="M498" s="238">
        <v>427.4</v>
      </c>
    </row>
    <row r="499" spans="1:13" ht="13.5" x14ac:dyDescent="0.25">
      <c r="A499" s="237" t="s">
        <v>383</v>
      </c>
      <c r="B499" s="237" t="s">
        <v>384</v>
      </c>
      <c r="C499" s="237" t="s">
        <v>230</v>
      </c>
      <c r="D499" s="240">
        <v>4561</v>
      </c>
      <c r="E499" s="239" t="s">
        <v>2440</v>
      </c>
      <c r="F499" s="237" t="s">
        <v>225</v>
      </c>
      <c r="G499" s="237" t="s">
        <v>225</v>
      </c>
      <c r="H499" s="237" t="s">
        <v>45</v>
      </c>
      <c r="I499" s="237" t="s">
        <v>46</v>
      </c>
      <c r="J499" s="237" t="s">
        <v>64</v>
      </c>
      <c r="K499" s="237" t="s">
        <v>14</v>
      </c>
      <c r="L499" s="237" t="s">
        <v>38</v>
      </c>
      <c r="M499" s="238">
        <v>284.89999999999998</v>
      </c>
    </row>
    <row r="500" spans="1:13" ht="13.5" x14ac:dyDescent="0.25">
      <c r="A500" s="237" t="s">
        <v>385</v>
      </c>
      <c r="B500" s="237" t="s">
        <v>386</v>
      </c>
      <c r="C500" s="237" t="s">
        <v>230</v>
      </c>
      <c r="D500" s="240">
        <v>4561</v>
      </c>
      <c r="E500" s="239" t="s">
        <v>2440</v>
      </c>
      <c r="F500" s="237" t="s">
        <v>225</v>
      </c>
      <c r="G500" s="237" t="s">
        <v>225</v>
      </c>
      <c r="H500" s="237" t="s">
        <v>45</v>
      </c>
      <c r="I500" s="237" t="s">
        <v>46</v>
      </c>
      <c r="J500" s="237" t="s">
        <v>64</v>
      </c>
      <c r="K500" s="237" t="s">
        <v>186</v>
      </c>
      <c r="L500" s="237" t="s">
        <v>40</v>
      </c>
      <c r="M500" s="238">
        <v>610.5</v>
      </c>
    </row>
    <row r="501" spans="1:13" ht="13.5" x14ac:dyDescent="0.25">
      <c r="A501" s="237" t="s">
        <v>397</v>
      </c>
      <c r="B501" s="237" t="s">
        <v>398</v>
      </c>
      <c r="C501" s="237" t="s">
        <v>230</v>
      </c>
      <c r="D501" s="240">
        <v>4561</v>
      </c>
      <c r="E501" s="239" t="s">
        <v>2440</v>
      </c>
      <c r="F501" s="237" t="s">
        <v>225</v>
      </c>
      <c r="G501" s="237" t="s">
        <v>225</v>
      </c>
      <c r="H501" s="237" t="s">
        <v>45</v>
      </c>
      <c r="I501" s="237" t="s">
        <v>46</v>
      </c>
      <c r="J501" s="237" t="s">
        <v>64</v>
      </c>
      <c r="K501" s="237" t="s">
        <v>186</v>
      </c>
      <c r="L501" s="237" t="s">
        <v>38</v>
      </c>
      <c r="M501" s="238">
        <v>407</v>
      </c>
    </row>
    <row r="502" spans="1:13" ht="13.5" x14ac:dyDescent="0.25">
      <c r="A502" s="237" t="s">
        <v>400</v>
      </c>
      <c r="B502" s="237" t="s">
        <v>382</v>
      </c>
      <c r="C502" s="237" t="s">
        <v>230</v>
      </c>
      <c r="D502" s="240">
        <v>4561</v>
      </c>
      <c r="E502" s="239" t="s">
        <v>2440</v>
      </c>
      <c r="F502" s="237" t="s">
        <v>225</v>
      </c>
      <c r="G502" s="237" t="s">
        <v>225</v>
      </c>
      <c r="H502" s="237" t="s">
        <v>45</v>
      </c>
      <c r="I502" s="237" t="s">
        <v>202</v>
      </c>
      <c r="J502" s="237" t="s">
        <v>66</v>
      </c>
      <c r="K502" s="237" t="s">
        <v>14</v>
      </c>
      <c r="L502" s="237" t="s">
        <v>40</v>
      </c>
      <c r="M502" s="238">
        <v>413.2</v>
      </c>
    </row>
    <row r="503" spans="1:13" ht="13.5" x14ac:dyDescent="0.25">
      <c r="A503" s="237" t="s">
        <v>401</v>
      </c>
      <c r="B503" s="237" t="s">
        <v>384</v>
      </c>
      <c r="C503" s="237" t="s">
        <v>230</v>
      </c>
      <c r="D503" s="240">
        <v>4561</v>
      </c>
      <c r="E503" s="239" t="s">
        <v>2440</v>
      </c>
      <c r="F503" s="237" t="s">
        <v>225</v>
      </c>
      <c r="G503" s="237" t="s">
        <v>225</v>
      </c>
      <c r="H503" s="237" t="s">
        <v>45</v>
      </c>
      <c r="I503" s="237" t="s">
        <v>202</v>
      </c>
      <c r="J503" s="237" t="s">
        <v>66</v>
      </c>
      <c r="K503" s="237" t="s">
        <v>14</v>
      </c>
      <c r="L503" s="237" t="s">
        <v>38</v>
      </c>
      <c r="M503" s="238">
        <v>275.5</v>
      </c>
    </row>
    <row r="504" spans="1:13" ht="13.5" x14ac:dyDescent="0.25">
      <c r="A504" s="237" t="s">
        <v>402</v>
      </c>
      <c r="B504" s="237" t="s">
        <v>386</v>
      </c>
      <c r="C504" s="237" t="s">
        <v>230</v>
      </c>
      <c r="D504" s="240">
        <v>4561</v>
      </c>
      <c r="E504" s="239" t="s">
        <v>2440</v>
      </c>
      <c r="F504" s="237" t="s">
        <v>225</v>
      </c>
      <c r="G504" s="237" t="s">
        <v>225</v>
      </c>
      <c r="H504" s="237" t="s">
        <v>45</v>
      </c>
      <c r="I504" s="237" t="s">
        <v>202</v>
      </c>
      <c r="J504" s="237" t="s">
        <v>66</v>
      </c>
      <c r="K504" s="237" t="s">
        <v>186</v>
      </c>
      <c r="L504" s="237" t="s">
        <v>40</v>
      </c>
      <c r="M504" s="238">
        <v>590.4</v>
      </c>
    </row>
    <row r="505" spans="1:13" ht="13.5" x14ac:dyDescent="0.25">
      <c r="A505" s="237" t="s">
        <v>408</v>
      </c>
      <c r="B505" s="237" t="s">
        <v>398</v>
      </c>
      <c r="C505" s="237" t="s">
        <v>230</v>
      </c>
      <c r="D505" s="240">
        <v>4561</v>
      </c>
      <c r="E505" s="239" t="s">
        <v>2440</v>
      </c>
      <c r="F505" s="237" t="s">
        <v>225</v>
      </c>
      <c r="G505" s="237" t="s">
        <v>225</v>
      </c>
      <c r="H505" s="237" t="s">
        <v>45</v>
      </c>
      <c r="I505" s="237" t="s">
        <v>202</v>
      </c>
      <c r="J505" s="237" t="s">
        <v>66</v>
      </c>
      <c r="K505" s="237" t="s">
        <v>186</v>
      </c>
      <c r="L505" s="237" t="s">
        <v>38</v>
      </c>
      <c r="M505" s="238">
        <v>393.6</v>
      </c>
    </row>
    <row r="506" spans="1:13" ht="13.5" x14ac:dyDescent="0.25">
      <c r="A506" s="237" t="s">
        <v>410</v>
      </c>
      <c r="B506" s="237" t="s">
        <v>382</v>
      </c>
      <c r="C506" s="237" t="s">
        <v>230</v>
      </c>
      <c r="D506" s="240">
        <v>4561</v>
      </c>
      <c r="E506" s="239" t="s">
        <v>2440</v>
      </c>
      <c r="F506" s="237" t="s">
        <v>225</v>
      </c>
      <c r="G506" s="237" t="s">
        <v>225</v>
      </c>
      <c r="H506" s="237" t="s">
        <v>45</v>
      </c>
      <c r="I506" s="237" t="s">
        <v>48</v>
      </c>
      <c r="J506" s="237" t="s">
        <v>167</v>
      </c>
      <c r="K506" s="237" t="s">
        <v>14</v>
      </c>
      <c r="L506" s="237" t="s">
        <v>40</v>
      </c>
      <c r="M506" s="238">
        <v>387</v>
      </c>
    </row>
    <row r="507" spans="1:13" ht="13.5" x14ac:dyDescent="0.25">
      <c r="A507" s="237" t="s">
        <v>411</v>
      </c>
      <c r="B507" s="237" t="s">
        <v>384</v>
      </c>
      <c r="C507" s="237" t="s">
        <v>230</v>
      </c>
      <c r="D507" s="240">
        <v>4561</v>
      </c>
      <c r="E507" s="239" t="s">
        <v>2440</v>
      </c>
      <c r="F507" s="237" t="s">
        <v>225</v>
      </c>
      <c r="G507" s="237" t="s">
        <v>225</v>
      </c>
      <c r="H507" s="237" t="s">
        <v>45</v>
      </c>
      <c r="I507" s="237" t="s">
        <v>48</v>
      </c>
      <c r="J507" s="237" t="s">
        <v>167</v>
      </c>
      <c r="K507" s="237" t="s">
        <v>14</v>
      </c>
      <c r="L507" s="237" t="s">
        <v>38</v>
      </c>
      <c r="M507" s="238">
        <v>258</v>
      </c>
    </row>
    <row r="508" spans="1:13" ht="13.5" x14ac:dyDescent="0.25">
      <c r="A508" s="237" t="s">
        <v>412</v>
      </c>
      <c r="B508" s="237" t="s">
        <v>386</v>
      </c>
      <c r="C508" s="237" t="s">
        <v>230</v>
      </c>
      <c r="D508" s="240">
        <v>4561</v>
      </c>
      <c r="E508" s="239" t="s">
        <v>2440</v>
      </c>
      <c r="F508" s="237" t="s">
        <v>225</v>
      </c>
      <c r="G508" s="237" t="s">
        <v>225</v>
      </c>
      <c r="H508" s="237" t="s">
        <v>45</v>
      </c>
      <c r="I508" s="237" t="s">
        <v>48</v>
      </c>
      <c r="J508" s="237" t="s">
        <v>167</v>
      </c>
      <c r="K508" s="237" t="s">
        <v>186</v>
      </c>
      <c r="L508" s="237" t="s">
        <v>40</v>
      </c>
      <c r="M508" s="238">
        <v>552.79999999999995</v>
      </c>
    </row>
    <row r="509" spans="1:13" ht="13.5" x14ac:dyDescent="0.25">
      <c r="A509" s="237" t="s">
        <v>418</v>
      </c>
      <c r="B509" s="237" t="s">
        <v>398</v>
      </c>
      <c r="C509" s="237" t="s">
        <v>230</v>
      </c>
      <c r="D509" s="240">
        <v>4561</v>
      </c>
      <c r="E509" s="239" t="s">
        <v>2440</v>
      </c>
      <c r="F509" s="237" t="s">
        <v>225</v>
      </c>
      <c r="G509" s="237" t="s">
        <v>225</v>
      </c>
      <c r="H509" s="237" t="s">
        <v>45</v>
      </c>
      <c r="I509" s="237" t="s">
        <v>48</v>
      </c>
      <c r="J509" s="237" t="s">
        <v>167</v>
      </c>
      <c r="K509" s="237" t="s">
        <v>186</v>
      </c>
      <c r="L509" s="237" t="s">
        <v>38</v>
      </c>
      <c r="M509" s="238">
        <v>368.5</v>
      </c>
    </row>
    <row r="510" spans="1:13" ht="13.5" x14ac:dyDescent="0.25">
      <c r="A510" s="237" t="s">
        <v>420</v>
      </c>
      <c r="B510" s="237" t="s">
        <v>382</v>
      </c>
      <c r="C510" s="237" t="s">
        <v>230</v>
      </c>
      <c r="D510" s="240">
        <v>4561</v>
      </c>
      <c r="E510" s="239" t="s">
        <v>2440</v>
      </c>
      <c r="F510" s="237" t="s">
        <v>225</v>
      </c>
      <c r="G510" s="237" t="s">
        <v>225</v>
      </c>
      <c r="H510" s="237" t="s">
        <v>45</v>
      </c>
      <c r="I510" s="237" t="s">
        <v>50</v>
      </c>
      <c r="J510" s="237" t="s">
        <v>169</v>
      </c>
      <c r="K510" s="237" t="s">
        <v>14</v>
      </c>
      <c r="L510" s="237" t="s">
        <v>40</v>
      </c>
      <c r="M510" s="238">
        <v>362.3</v>
      </c>
    </row>
    <row r="511" spans="1:13" ht="13.5" x14ac:dyDescent="0.25">
      <c r="A511" s="237" t="s">
        <v>421</v>
      </c>
      <c r="B511" s="237" t="s">
        <v>384</v>
      </c>
      <c r="C511" s="237" t="s">
        <v>230</v>
      </c>
      <c r="D511" s="240">
        <v>4561</v>
      </c>
      <c r="E511" s="239" t="s">
        <v>2440</v>
      </c>
      <c r="F511" s="237" t="s">
        <v>225</v>
      </c>
      <c r="G511" s="237" t="s">
        <v>225</v>
      </c>
      <c r="H511" s="237" t="s">
        <v>45</v>
      </c>
      <c r="I511" s="237" t="s">
        <v>50</v>
      </c>
      <c r="J511" s="237" t="s">
        <v>169</v>
      </c>
      <c r="K511" s="237" t="s">
        <v>14</v>
      </c>
      <c r="L511" s="237" t="s">
        <v>38</v>
      </c>
      <c r="M511" s="238">
        <v>241.5</v>
      </c>
    </row>
    <row r="512" spans="1:13" ht="13.5" x14ac:dyDescent="0.25">
      <c r="A512" s="237" t="s">
        <v>422</v>
      </c>
      <c r="B512" s="237" t="s">
        <v>386</v>
      </c>
      <c r="C512" s="237" t="s">
        <v>230</v>
      </c>
      <c r="D512" s="240">
        <v>4561</v>
      </c>
      <c r="E512" s="239" t="s">
        <v>2440</v>
      </c>
      <c r="F512" s="237" t="s">
        <v>225</v>
      </c>
      <c r="G512" s="237" t="s">
        <v>225</v>
      </c>
      <c r="H512" s="237" t="s">
        <v>45</v>
      </c>
      <c r="I512" s="237" t="s">
        <v>50</v>
      </c>
      <c r="J512" s="237" t="s">
        <v>169</v>
      </c>
      <c r="K512" s="237" t="s">
        <v>186</v>
      </c>
      <c r="L512" s="237" t="s">
        <v>40</v>
      </c>
      <c r="M512" s="238">
        <v>517.5</v>
      </c>
    </row>
    <row r="513" spans="1:13" ht="13.5" x14ac:dyDescent="0.25">
      <c r="A513" s="237" t="s">
        <v>428</v>
      </c>
      <c r="B513" s="237" t="s">
        <v>398</v>
      </c>
      <c r="C513" s="237" t="s">
        <v>230</v>
      </c>
      <c r="D513" s="240">
        <v>4561</v>
      </c>
      <c r="E513" s="239" t="s">
        <v>2440</v>
      </c>
      <c r="F513" s="237" t="s">
        <v>225</v>
      </c>
      <c r="G513" s="237" t="s">
        <v>225</v>
      </c>
      <c r="H513" s="237" t="s">
        <v>45</v>
      </c>
      <c r="I513" s="237" t="s">
        <v>50</v>
      </c>
      <c r="J513" s="237" t="s">
        <v>169</v>
      </c>
      <c r="K513" s="237" t="s">
        <v>186</v>
      </c>
      <c r="L513" s="237" t="s">
        <v>38</v>
      </c>
      <c r="M513" s="238">
        <v>345</v>
      </c>
    </row>
    <row r="514" spans="1:13" ht="13.5" x14ac:dyDescent="0.25">
      <c r="A514" s="237" t="s">
        <v>430</v>
      </c>
      <c r="B514" s="237" t="s">
        <v>382</v>
      </c>
      <c r="C514" s="237" t="s">
        <v>230</v>
      </c>
      <c r="D514" s="240">
        <v>4561</v>
      </c>
      <c r="E514" s="239" t="s">
        <v>2440</v>
      </c>
      <c r="F514" s="237" t="s">
        <v>225</v>
      </c>
      <c r="G514" s="237" t="s">
        <v>225</v>
      </c>
      <c r="H514" s="237" t="s">
        <v>45</v>
      </c>
      <c r="I514" s="237" t="s">
        <v>204</v>
      </c>
      <c r="J514" s="237" t="s">
        <v>171</v>
      </c>
      <c r="K514" s="237" t="s">
        <v>14</v>
      </c>
      <c r="L514" s="237" t="s">
        <v>40</v>
      </c>
      <c r="M514" s="238">
        <v>334.5</v>
      </c>
    </row>
    <row r="515" spans="1:13" ht="13.5" x14ac:dyDescent="0.25">
      <c r="A515" s="237" t="s">
        <v>431</v>
      </c>
      <c r="B515" s="237" t="s">
        <v>384</v>
      </c>
      <c r="C515" s="237" t="s">
        <v>230</v>
      </c>
      <c r="D515" s="240">
        <v>4561</v>
      </c>
      <c r="E515" s="239" t="s">
        <v>2440</v>
      </c>
      <c r="F515" s="237" t="s">
        <v>225</v>
      </c>
      <c r="G515" s="237" t="s">
        <v>225</v>
      </c>
      <c r="H515" s="237" t="s">
        <v>45</v>
      </c>
      <c r="I515" s="237" t="s">
        <v>204</v>
      </c>
      <c r="J515" s="237" t="s">
        <v>171</v>
      </c>
      <c r="K515" s="237" t="s">
        <v>14</v>
      </c>
      <c r="L515" s="237" t="s">
        <v>38</v>
      </c>
      <c r="M515" s="238">
        <v>223</v>
      </c>
    </row>
    <row r="516" spans="1:13" ht="13.5" x14ac:dyDescent="0.25">
      <c r="A516" s="237" t="s">
        <v>432</v>
      </c>
      <c r="B516" s="237" t="s">
        <v>386</v>
      </c>
      <c r="C516" s="237" t="s">
        <v>230</v>
      </c>
      <c r="D516" s="240">
        <v>4561</v>
      </c>
      <c r="E516" s="239" t="s">
        <v>2440</v>
      </c>
      <c r="F516" s="237" t="s">
        <v>225</v>
      </c>
      <c r="G516" s="237" t="s">
        <v>225</v>
      </c>
      <c r="H516" s="237" t="s">
        <v>45</v>
      </c>
      <c r="I516" s="237" t="s">
        <v>204</v>
      </c>
      <c r="J516" s="237" t="s">
        <v>171</v>
      </c>
      <c r="K516" s="237" t="s">
        <v>186</v>
      </c>
      <c r="L516" s="237" t="s">
        <v>40</v>
      </c>
      <c r="M516" s="238">
        <v>477.8</v>
      </c>
    </row>
    <row r="517" spans="1:13" ht="13.5" x14ac:dyDescent="0.25">
      <c r="A517" s="237" t="s">
        <v>438</v>
      </c>
      <c r="B517" s="237" t="s">
        <v>398</v>
      </c>
      <c r="C517" s="237" t="s">
        <v>230</v>
      </c>
      <c r="D517" s="240">
        <v>4561</v>
      </c>
      <c r="E517" s="239" t="s">
        <v>2440</v>
      </c>
      <c r="F517" s="237" t="s">
        <v>225</v>
      </c>
      <c r="G517" s="237" t="s">
        <v>225</v>
      </c>
      <c r="H517" s="237" t="s">
        <v>45</v>
      </c>
      <c r="I517" s="237" t="s">
        <v>204</v>
      </c>
      <c r="J517" s="237" t="s">
        <v>171</v>
      </c>
      <c r="K517" s="237" t="s">
        <v>186</v>
      </c>
      <c r="L517" s="237" t="s">
        <v>38</v>
      </c>
      <c r="M517" s="238">
        <v>318.60000000000002</v>
      </c>
    </row>
    <row r="518" spans="1:13" ht="13.5" x14ac:dyDescent="0.25">
      <c r="A518" s="237" t="s">
        <v>440</v>
      </c>
      <c r="B518" s="237" t="s">
        <v>382</v>
      </c>
      <c r="C518" s="237" t="s">
        <v>230</v>
      </c>
      <c r="D518" s="240">
        <v>4561</v>
      </c>
      <c r="E518" s="239" t="s">
        <v>2440</v>
      </c>
      <c r="F518" s="237" t="s">
        <v>225</v>
      </c>
      <c r="G518" s="237" t="s">
        <v>225</v>
      </c>
      <c r="H518" s="237" t="s">
        <v>45</v>
      </c>
      <c r="I518" s="237" t="s">
        <v>52</v>
      </c>
      <c r="J518" s="237" t="s">
        <v>173</v>
      </c>
      <c r="K518" s="237" t="s">
        <v>14</v>
      </c>
      <c r="L518" s="237" t="s">
        <v>40</v>
      </c>
      <c r="M518" s="238">
        <v>308.89999999999998</v>
      </c>
    </row>
    <row r="519" spans="1:13" ht="13.5" x14ac:dyDescent="0.25">
      <c r="A519" s="237" t="s">
        <v>441</v>
      </c>
      <c r="B519" s="237" t="s">
        <v>384</v>
      </c>
      <c r="C519" s="237" t="s">
        <v>230</v>
      </c>
      <c r="D519" s="240">
        <v>4561</v>
      </c>
      <c r="E519" s="239" t="s">
        <v>2440</v>
      </c>
      <c r="F519" s="237" t="s">
        <v>225</v>
      </c>
      <c r="G519" s="237" t="s">
        <v>225</v>
      </c>
      <c r="H519" s="237" t="s">
        <v>45</v>
      </c>
      <c r="I519" s="237" t="s">
        <v>52</v>
      </c>
      <c r="J519" s="237" t="s">
        <v>173</v>
      </c>
      <c r="K519" s="237" t="s">
        <v>14</v>
      </c>
      <c r="L519" s="237" t="s">
        <v>38</v>
      </c>
      <c r="M519" s="238">
        <v>205.9</v>
      </c>
    </row>
    <row r="520" spans="1:13" ht="13.5" x14ac:dyDescent="0.25">
      <c r="A520" s="237" t="s">
        <v>442</v>
      </c>
      <c r="B520" s="237" t="s">
        <v>386</v>
      </c>
      <c r="C520" s="237" t="s">
        <v>230</v>
      </c>
      <c r="D520" s="240">
        <v>4561</v>
      </c>
      <c r="E520" s="239" t="s">
        <v>2440</v>
      </c>
      <c r="F520" s="237" t="s">
        <v>225</v>
      </c>
      <c r="G520" s="237" t="s">
        <v>225</v>
      </c>
      <c r="H520" s="237" t="s">
        <v>45</v>
      </c>
      <c r="I520" s="237" t="s">
        <v>52</v>
      </c>
      <c r="J520" s="237" t="s">
        <v>173</v>
      </c>
      <c r="K520" s="237" t="s">
        <v>186</v>
      </c>
      <c r="L520" s="237" t="s">
        <v>40</v>
      </c>
      <c r="M520" s="238">
        <v>441.3</v>
      </c>
    </row>
    <row r="521" spans="1:13" ht="13.5" x14ac:dyDescent="0.25">
      <c r="A521" s="237" t="s">
        <v>448</v>
      </c>
      <c r="B521" s="237" t="s">
        <v>398</v>
      </c>
      <c r="C521" s="237" t="s">
        <v>230</v>
      </c>
      <c r="D521" s="240">
        <v>4561</v>
      </c>
      <c r="E521" s="239" t="s">
        <v>2440</v>
      </c>
      <c r="F521" s="237" t="s">
        <v>225</v>
      </c>
      <c r="G521" s="237" t="s">
        <v>225</v>
      </c>
      <c r="H521" s="237" t="s">
        <v>45</v>
      </c>
      <c r="I521" s="237" t="s">
        <v>52</v>
      </c>
      <c r="J521" s="237" t="s">
        <v>173</v>
      </c>
      <c r="K521" s="237" t="s">
        <v>186</v>
      </c>
      <c r="L521" s="237" t="s">
        <v>38</v>
      </c>
      <c r="M521" s="238">
        <v>294.2</v>
      </c>
    </row>
    <row r="522" spans="1:13" ht="13.5" x14ac:dyDescent="0.25">
      <c r="A522" s="237" t="s">
        <v>450</v>
      </c>
      <c r="B522" s="237" t="s">
        <v>382</v>
      </c>
      <c r="C522" s="237" t="s">
        <v>230</v>
      </c>
      <c r="D522" s="240">
        <v>4561</v>
      </c>
      <c r="E522" s="239" t="s">
        <v>2440</v>
      </c>
      <c r="F522" s="237" t="s">
        <v>225</v>
      </c>
      <c r="G522" s="237" t="s">
        <v>225</v>
      </c>
      <c r="H522" s="237" t="s">
        <v>45</v>
      </c>
      <c r="I522" s="237" t="s">
        <v>54</v>
      </c>
      <c r="J522" s="237" t="s">
        <v>175</v>
      </c>
      <c r="K522" s="237" t="s">
        <v>14</v>
      </c>
      <c r="L522" s="237" t="s">
        <v>40</v>
      </c>
      <c r="M522" s="238">
        <v>282.89999999999998</v>
      </c>
    </row>
    <row r="523" spans="1:13" ht="13.5" x14ac:dyDescent="0.25">
      <c r="A523" s="237" t="s">
        <v>451</v>
      </c>
      <c r="B523" s="237" t="s">
        <v>384</v>
      </c>
      <c r="C523" s="237" t="s">
        <v>230</v>
      </c>
      <c r="D523" s="240">
        <v>4561</v>
      </c>
      <c r="E523" s="239" t="s">
        <v>2440</v>
      </c>
      <c r="F523" s="237" t="s">
        <v>225</v>
      </c>
      <c r="G523" s="237" t="s">
        <v>225</v>
      </c>
      <c r="H523" s="237" t="s">
        <v>45</v>
      </c>
      <c r="I523" s="237" t="s">
        <v>54</v>
      </c>
      <c r="J523" s="237" t="s">
        <v>175</v>
      </c>
      <c r="K523" s="237" t="s">
        <v>14</v>
      </c>
      <c r="L523" s="237" t="s">
        <v>38</v>
      </c>
      <c r="M523" s="238">
        <v>188.6</v>
      </c>
    </row>
    <row r="524" spans="1:13" ht="13.5" x14ac:dyDescent="0.25">
      <c r="A524" s="237" t="s">
        <v>452</v>
      </c>
      <c r="B524" s="237" t="s">
        <v>386</v>
      </c>
      <c r="C524" s="237" t="s">
        <v>230</v>
      </c>
      <c r="D524" s="240">
        <v>4561</v>
      </c>
      <c r="E524" s="239" t="s">
        <v>2440</v>
      </c>
      <c r="F524" s="237" t="s">
        <v>225</v>
      </c>
      <c r="G524" s="237" t="s">
        <v>225</v>
      </c>
      <c r="H524" s="237" t="s">
        <v>45</v>
      </c>
      <c r="I524" s="237" t="s">
        <v>54</v>
      </c>
      <c r="J524" s="237" t="s">
        <v>175</v>
      </c>
      <c r="K524" s="237" t="s">
        <v>186</v>
      </c>
      <c r="L524" s="237" t="s">
        <v>40</v>
      </c>
      <c r="M524" s="238">
        <v>404.2</v>
      </c>
    </row>
    <row r="525" spans="1:13" ht="13.5" x14ac:dyDescent="0.25">
      <c r="A525" s="237" t="s">
        <v>458</v>
      </c>
      <c r="B525" s="237" t="s">
        <v>398</v>
      </c>
      <c r="C525" s="237" t="s">
        <v>230</v>
      </c>
      <c r="D525" s="240">
        <v>4561</v>
      </c>
      <c r="E525" s="239" t="s">
        <v>2440</v>
      </c>
      <c r="F525" s="237" t="s">
        <v>225</v>
      </c>
      <c r="G525" s="237" t="s">
        <v>225</v>
      </c>
      <c r="H525" s="237" t="s">
        <v>45</v>
      </c>
      <c r="I525" s="237" t="s">
        <v>54</v>
      </c>
      <c r="J525" s="237" t="s">
        <v>175</v>
      </c>
      <c r="K525" s="237" t="s">
        <v>186</v>
      </c>
      <c r="L525" s="237" t="s">
        <v>38</v>
      </c>
      <c r="M525" s="238">
        <v>269.39999999999998</v>
      </c>
    </row>
    <row r="526" spans="1:13" ht="13.5" x14ac:dyDescent="0.25">
      <c r="A526" s="237" t="s">
        <v>460</v>
      </c>
      <c r="B526" s="237" t="s">
        <v>382</v>
      </c>
      <c r="C526" s="237" t="s">
        <v>230</v>
      </c>
      <c r="D526" s="240">
        <v>4561</v>
      </c>
      <c r="E526" s="239" t="s">
        <v>2440</v>
      </c>
      <c r="F526" s="237" t="s">
        <v>225</v>
      </c>
      <c r="G526" s="237" t="s">
        <v>225</v>
      </c>
      <c r="H526" s="237" t="s">
        <v>45</v>
      </c>
      <c r="I526" s="237" t="s">
        <v>206</v>
      </c>
      <c r="J526" s="237" t="s">
        <v>177</v>
      </c>
      <c r="K526" s="237" t="s">
        <v>14</v>
      </c>
      <c r="L526" s="237" t="s">
        <v>40</v>
      </c>
      <c r="M526" s="238">
        <v>256.39999999999998</v>
      </c>
    </row>
    <row r="527" spans="1:13" ht="13.5" x14ac:dyDescent="0.25">
      <c r="A527" s="237" t="s">
        <v>461</v>
      </c>
      <c r="B527" s="237" t="s">
        <v>384</v>
      </c>
      <c r="C527" s="237" t="s">
        <v>230</v>
      </c>
      <c r="D527" s="240">
        <v>4561</v>
      </c>
      <c r="E527" s="239" t="s">
        <v>2440</v>
      </c>
      <c r="F527" s="237" t="s">
        <v>225</v>
      </c>
      <c r="G527" s="237" t="s">
        <v>225</v>
      </c>
      <c r="H527" s="237" t="s">
        <v>45</v>
      </c>
      <c r="I527" s="237" t="s">
        <v>206</v>
      </c>
      <c r="J527" s="237" t="s">
        <v>177</v>
      </c>
      <c r="K527" s="237" t="s">
        <v>14</v>
      </c>
      <c r="L527" s="237" t="s">
        <v>38</v>
      </c>
      <c r="M527" s="238">
        <v>170.9</v>
      </c>
    </row>
    <row r="528" spans="1:13" ht="13.5" x14ac:dyDescent="0.25">
      <c r="A528" s="237" t="s">
        <v>462</v>
      </c>
      <c r="B528" s="237" t="s">
        <v>386</v>
      </c>
      <c r="C528" s="237" t="s">
        <v>230</v>
      </c>
      <c r="D528" s="240">
        <v>4561</v>
      </c>
      <c r="E528" s="239" t="s">
        <v>2440</v>
      </c>
      <c r="F528" s="237" t="s">
        <v>225</v>
      </c>
      <c r="G528" s="237" t="s">
        <v>225</v>
      </c>
      <c r="H528" s="237" t="s">
        <v>45</v>
      </c>
      <c r="I528" s="237" t="s">
        <v>206</v>
      </c>
      <c r="J528" s="237" t="s">
        <v>177</v>
      </c>
      <c r="K528" s="237" t="s">
        <v>186</v>
      </c>
      <c r="L528" s="237" t="s">
        <v>40</v>
      </c>
      <c r="M528" s="238">
        <v>366.3</v>
      </c>
    </row>
    <row r="529" spans="1:13" ht="13.5" x14ac:dyDescent="0.25">
      <c r="A529" s="237" t="s">
        <v>468</v>
      </c>
      <c r="B529" s="237" t="s">
        <v>398</v>
      </c>
      <c r="C529" s="237" t="s">
        <v>230</v>
      </c>
      <c r="D529" s="240">
        <v>4561</v>
      </c>
      <c r="E529" s="239" t="s">
        <v>2440</v>
      </c>
      <c r="F529" s="237" t="s">
        <v>225</v>
      </c>
      <c r="G529" s="237" t="s">
        <v>225</v>
      </c>
      <c r="H529" s="237" t="s">
        <v>45</v>
      </c>
      <c r="I529" s="237" t="s">
        <v>206</v>
      </c>
      <c r="J529" s="237" t="s">
        <v>177</v>
      </c>
      <c r="K529" s="237" t="s">
        <v>186</v>
      </c>
      <c r="L529" s="237" t="s">
        <v>38</v>
      </c>
      <c r="M529" s="238">
        <v>244.2</v>
      </c>
    </row>
    <row r="530" spans="1:13" ht="13.5" x14ac:dyDescent="0.25">
      <c r="A530" s="217" t="s">
        <v>2039</v>
      </c>
      <c r="B530" s="217" t="s">
        <v>2040</v>
      </c>
      <c r="C530" s="217" t="s">
        <v>230</v>
      </c>
      <c r="D530" s="220">
        <v>4611</v>
      </c>
      <c r="E530" s="219" t="s">
        <v>2115</v>
      </c>
      <c r="F530" s="217" t="s">
        <v>225</v>
      </c>
      <c r="G530" s="217" t="s">
        <v>225</v>
      </c>
      <c r="H530" s="217" t="s">
        <v>45</v>
      </c>
      <c r="I530" s="217" t="s">
        <v>46</v>
      </c>
      <c r="J530" s="217" t="s">
        <v>64</v>
      </c>
      <c r="K530" s="217" t="s">
        <v>14</v>
      </c>
      <c r="L530" s="217" t="s">
        <v>38</v>
      </c>
      <c r="M530" s="218">
        <v>278.39999999999998</v>
      </c>
    </row>
    <row r="531" spans="1:13" ht="13.5" x14ac:dyDescent="0.25">
      <c r="A531" s="217" t="s">
        <v>2037</v>
      </c>
      <c r="B531" s="217" t="s">
        <v>2038</v>
      </c>
      <c r="C531" s="217" t="s">
        <v>230</v>
      </c>
      <c r="D531" s="220">
        <v>4611</v>
      </c>
      <c r="E531" s="219" t="s">
        <v>2115</v>
      </c>
      <c r="F531" s="217" t="s">
        <v>225</v>
      </c>
      <c r="G531" s="217" t="s">
        <v>225</v>
      </c>
      <c r="H531" s="217" t="s">
        <v>45</v>
      </c>
      <c r="I531" s="217" t="s">
        <v>46</v>
      </c>
      <c r="J531" s="217" t="s">
        <v>64</v>
      </c>
      <c r="K531" s="217" t="s">
        <v>186</v>
      </c>
      <c r="L531" s="217" t="s">
        <v>40</v>
      </c>
      <c r="M531" s="218">
        <v>580</v>
      </c>
    </row>
    <row r="532" spans="1:13" ht="13.5" x14ac:dyDescent="0.25">
      <c r="A532" s="217" t="s">
        <v>2035</v>
      </c>
      <c r="B532" s="217" t="s">
        <v>2036</v>
      </c>
      <c r="C532" s="217" t="s">
        <v>230</v>
      </c>
      <c r="D532" s="220">
        <v>4611</v>
      </c>
      <c r="E532" s="219" t="s">
        <v>2115</v>
      </c>
      <c r="F532" s="217" t="s">
        <v>225</v>
      </c>
      <c r="G532" s="217" t="s">
        <v>225</v>
      </c>
      <c r="H532" s="217" t="s">
        <v>45</v>
      </c>
      <c r="I532" s="217" t="s">
        <v>46</v>
      </c>
      <c r="J532" s="217" t="s">
        <v>64</v>
      </c>
      <c r="K532" s="217" t="s">
        <v>186</v>
      </c>
      <c r="L532" s="217" t="s">
        <v>38</v>
      </c>
      <c r="M532" s="218">
        <v>348</v>
      </c>
    </row>
    <row r="533" spans="1:13" ht="13.5" x14ac:dyDescent="0.25">
      <c r="A533" s="217" t="s">
        <v>2041</v>
      </c>
      <c r="B533" s="217" t="s">
        <v>2042</v>
      </c>
      <c r="C533" s="217" t="s">
        <v>230</v>
      </c>
      <c r="D533" s="220">
        <v>4611</v>
      </c>
      <c r="E533" s="219" t="s">
        <v>2115</v>
      </c>
      <c r="F533" s="217" t="s">
        <v>225</v>
      </c>
      <c r="G533" s="217" t="s">
        <v>225</v>
      </c>
      <c r="H533" s="217" t="s">
        <v>45</v>
      </c>
      <c r="I533" s="217" t="s">
        <v>46</v>
      </c>
      <c r="J533" s="217" t="s">
        <v>64</v>
      </c>
      <c r="K533" s="217" t="s">
        <v>14</v>
      </c>
      <c r="L533" s="217" t="s">
        <v>40</v>
      </c>
      <c r="M533" s="218">
        <v>464</v>
      </c>
    </row>
    <row r="534" spans="1:13" ht="13.5" x14ac:dyDescent="0.25">
      <c r="A534" s="217" t="s">
        <v>2052</v>
      </c>
      <c r="B534" s="217" t="s">
        <v>2040</v>
      </c>
      <c r="C534" s="217" t="s">
        <v>230</v>
      </c>
      <c r="D534" s="220">
        <v>4611</v>
      </c>
      <c r="E534" s="219" t="s">
        <v>2115</v>
      </c>
      <c r="F534" s="217" t="s">
        <v>225</v>
      </c>
      <c r="G534" s="217" t="s">
        <v>225</v>
      </c>
      <c r="H534" s="217" t="s">
        <v>45</v>
      </c>
      <c r="I534" s="217" t="s">
        <v>202</v>
      </c>
      <c r="J534" s="217" t="s">
        <v>66</v>
      </c>
      <c r="K534" s="217" t="s">
        <v>14</v>
      </c>
      <c r="L534" s="217" t="s">
        <v>38</v>
      </c>
      <c r="M534" s="218">
        <v>269.2</v>
      </c>
    </row>
    <row r="535" spans="1:13" ht="13.5" x14ac:dyDescent="0.25">
      <c r="A535" s="217" t="s">
        <v>2051</v>
      </c>
      <c r="B535" s="217" t="s">
        <v>2038</v>
      </c>
      <c r="C535" s="217" t="s">
        <v>230</v>
      </c>
      <c r="D535" s="220">
        <v>4611</v>
      </c>
      <c r="E535" s="219" t="s">
        <v>2115</v>
      </c>
      <c r="F535" s="217" t="s">
        <v>225</v>
      </c>
      <c r="G535" s="217" t="s">
        <v>225</v>
      </c>
      <c r="H535" s="217" t="s">
        <v>45</v>
      </c>
      <c r="I535" s="217" t="s">
        <v>202</v>
      </c>
      <c r="J535" s="217" t="s">
        <v>66</v>
      </c>
      <c r="K535" s="217" t="s">
        <v>186</v>
      </c>
      <c r="L535" s="217" t="s">
        <v>40</v>
      </c>
      <c r="M535" s="218">
        <v>560.9</v>
      </c>
    </row>
    <row r="536" spans="1:13" ht="13.5" x14ac:dyDescent="0.25">
      <c r="A536" s="217" t="s">
        <v>2050</v>
      </c>
      <c r="B536" s="217" t="s">
        <v>2036</v>
      </c>
      <c r="C536" s="217" t="s">
        <v>230</v>
      </c>
      <c r="D536" s="220">
        <v>4611</v>
      </c>
      <c r="E536" s="219" t="s">
        <v>2115</v>
      </c>
      <c r="F536" s="217" t="s">
        <v>225</v>
      </c>
      <c r="G536" s="217" t="s">
        <v>225</v>
      </c>
      <c r="H536" s="217" t="s">
        <v>45</v>
      </c>
      <c r="I536" s="217" t="s">
        <v>202</v>
      </c>
      <c r="J536" s="217" t="s">
        <v>66</v>
      </c>
      <c r="K536" s="217" t="s">
        <v>186</v>
      </c>
      <c r="L536" s="217" t="s">
        <v>38</v>
      </c>
      <c r="M536" s="218">
        <v>336.5</v>
      </c>
    </row>
    <row r="537" spans="1:13" ht="13.5" x14ac:dyDescent="0.25">
      <c r="A537" s="217" t="s">
        <v>2053</v>
      </c>
      <c r="B537" s="217" t="s">
        <v>2042</v>
      </c>
      <c r="C537" s="217" t="s">
        <v>230</v>
      </c>
      <c r="D537" s="220">
        <v>4611</v>
      </c>
      <c r="E537" s="219" t="s">
        <v>2115</v>
      </c>
      <c r="F537" s="217" t="s">
        <v>225</v>
      </c>
      <c r="G537" s="217" t="s">
        <v>225</v>
      </c>
      <c r="H537" s="217" t="s">
        <v>45</v>
      </c>
      <c r="I537" s="217" t="s">
        <v>202</v>
      </c>
      <c r="J537" s="217" t="s">
        <v>66</v>
      </c>
      <c r="K537" s="217" t="s">
        <v>14</v>
      </c>
      <c r="L537" s="217" t="s">
        <v>40</v>
      </c>
      <c r="M537" s="218">
        <v>448.7</v>
      </c>
    </row>
    <row r="538" spans="1:13" ht="13.5" x14ac:dyDescent="0.25">
      <c r="A538" s="217" t="s">
        <v>2062</v>
      </c>
      <c r="B538" s="217" t="s">
        <v>2040</v>
      </c>
      <c r="C538" s="217" t="s">
        <v>230</v>
      </c>
      <c r="D538" s="220">
        <v>4611</v>
      </c>
      <c r="E538" s="219" t="s">
        <v>2115</v>
      </c>
      <c r="F538" s="217" t="s">
        <v>225</v>
      </c>
      <c r="G538" s="217" t="s">
        <v>225</v>
      </c>
      <c r="H538" s="217" t="s">
        <v>45</v>
      </c>
      <c r="I538" s="217" t="s">
        <v>48</v>
      </c>
      <c r="J538" s="217" t="s">
        <v>167</v>
      </c>
      <c r="K538" s="217" t="s">
        <v>14</v>
      </c>
      <c r="L538" s="217" t="s">
        <v>38</v>
      </c>
      <c r="M538" s="218">
        <v>252.1</v>
      </c>
    </row>
    <row r="539" spans="1:13" ht="13.5" x14ac:dyDescent="0.25">
      <c r="A539" s="217" t="s">
        <v>2061</v>
      </c>
      <c r="B539" s="217" t="s">
        <v>2038</v>
      </c>
      <c r="C539" s="217" t="s">
        <v>230</v>
      </c>
      <c r="D539" s="220">
        <v>4611</v>
      </c>
      <c r="E539" s="219" t="s">
        <v>2115</v>
      </c>
      <c r="F539" s="217" t="s">
        <v>225</v>
      </c>
      <c r="G539" s="217" t="s">
        <v>225</v>
      </c>
      <c r="H539" s="217" t="s">
        <v>45</v>
      </c>
      <c r="I539" s="217" t="s">
        <v>48</v>
      </c>
      <c r="J539" s="217" t="s">
        <v>167</v>
      </c>
      <c r="K539" s="217" t="s">
        <v>186</v>
      </c>
      <c r="L539" s="217" t="s">
        <v>40</v>
      </c>
      <c r="M539" s="218">
        <v>525.20000000000005</v>
      </c>
    </row>
    <row r="540" spans="1:13" ht="13.5" x14ac:dyDescent="0.25">
      <c r="A540" s="217" t="s">
        <v>2060</v>
      </c>
      <c r="B540" s="217" t="s">
        <v>2036</v>
      </c>
      <c r="C540" s="217" t="s">
        <v>230</v>
      </c>
      <c r="D540" s="220">
        <v>4611</v>
      </c>
      <c r="E540" s="219" t="s">
        <v>2115</v>
      </c>
      <c r="F540" s="217" t="s">
        <v>225</v>
      </c>
      <c r="G540" s="217" t="s">
        <v>225</v>
      </c>
      <c r="H540" s="217" t="s">
        <v>45</v>
      </c>
      <c r="I540" s="217" t="s">
        <v>48</v>
      </c>
      <c r="J540" s="217" t="s">
        <v>167</v>
      </c>
      <c r="K540" s="217" t="s">
        <v>186</v>
      </c>
      <c r="L540" s="217" t="s">
        <v>38</v>
      </c>
      <c r="M540" s="218">
        <v>315.10000000000002</v>
      </c>
    </row>
    <row r="541" spans="1:13" ht="13.5" x14ac:dyDescent="0.25">
      <c r="A541" s="217" t="s">
        <v>2063</v>
      </c>
      <c r="B541" s="217" t="s">
        <v>2042</v>
      </c>
      <c r="C541" s="217" t="s">
        <v>230</v>
      </c>
      <c r="D541" s="220">
        <v>4611</v>
      </c>
      <c r="E541" s="219" t="s">
        <v>2115</v>
      </c>
      <c r="F541" s="217" t="s">
        <v>225</v>
      </c>
      <c r="G541" s="217" t="s">
        <v>225</v>
      </c>
      <c r="H541" s="217" t="s">
        <v>45</v>
      </c>
      <c r="I541" s="217" t="s">
        <v>48</v>
      </c>
      <c r="J541" s="217" t="s">
        <v>167</v>
      </c>
      <c r="K541" s="217" t="s">
        <v>14</v>
      </c>
      <c r="L541" s="217" t="s">
        <v>40</v>
      </c>
      <c r="M541" s="218">
        <v>420.2</v>
      </c>
    </row>
    <row r="542" spans="1:13" ht="13.5" x14ac:dyDescent="0.25">
      <c r="A542" s="217" t="s">
        <v>2072</v>
      </c>
      <c r="B542" s="217" t="s">
        <v>2040</v>
      </c>
      <c r="C542" s="217" t="s">
        <v>230</v>
      </c>
      <c r="D542" s="220">
        <v>4611</v>
      </c>
      <c r="E542" s="219" t="s">
        <v>2115</v>
      </c>
      <c r="F542" s="217" t="s">
        <v>225</v>
      </c>
      <c r="G542" s="217" t="s">
        <v>225</v>
      </c>
      <c r="H542" s="217" t="s">
        <v>45</v>
      </c>
      <c r="I542" s="217" t="s">
        <v>50</v>
      </c>
      <c r="J542" s="217" t="s">
        <v>169</v>
      </c>
      <c r="K542" s="217" t="s">
        <v>14</v>
      </c>
      <c r="L542" s="217" t="s">
        <v>38</v>
      </c>
      <c r="M542" s="218">
        <v>236</v>
      </c>
    </row>
    <row r="543" spans="1:13" ht="13.5" x14ac:dyDescent="0.25">
      <c r="A543" s="217" t="s">
        <v>2071</v>
      </c>
      <c r="B543" s="217" t="s">
        <v>2038</v>
      </c>
      <c r="C543" s="217" t="s">
        <v>230</v>
      </c>
      <c r="D543" s="220">
        <v>4611</v>
      </c>
      <c r="E543" s="219" t="s">
        <v>2115</v>
      </c>
      <c r="F543" s="217" t="s">
        <v>225</v>
      </c>
      <c r="G543" s="217" t="s">
        <v>225</v>
      </c>
      <c r="H543" s="217" t="s">
        <v>45</v>
      </c>
      <c r="I543" s="217" t="s">
        <v>50</v>
      </c>
      <c r="J543" s="217" t="s">
        <v>169</v>
      </c>
      <c r="K543" s="217" t="s">
        <v>186</v>
      </c>
      <c r="L543" s="217" t="s">
        <v>40</v>
      </c>
      <c r="M543" s="218">
        <v>491.7</v>
      </c>
    </row>
    <row r="544" spans="1:13" ht="13.5" x14ac:dyDescent="0.25">
      <c r="A544" s="217" t="s">
        <v>2070</v>
      </c>
      <c r="B544" s="217" t="s">
        <v>2036</v>
      </c>
      <c r="C544" s="217" t="s">
        <v>230</v>
      </c>
      <c r="D544" s="220">
        <v>4611</v>
      </c>
      <c r="E544" s="219" t="s">
        <v>2115</v>
      </c>
      <c r="F544" s="217" t="s">
        <v>225</v>
      </c>
      <c r="G544" s="217" t="s">
        <v>225</v>
      </c>
      <c r="H544" s="217" t="s">
        <v>45</v>
      </c>
      <c r="I544" s="217" t="s">
        <v>50</v>
      </c>
      <c r="J544" s="217" t="s">
        <v>169</v>
      </c>
      <c r="K544" s="217" t="s">
        <v>186</v>
      </c>
      <c r="L544" s="217" t="s">
        <v>38</v>
      </c>
      <c r="M544" s="218">
        <v>295</v>
      </c>
    </row>
    <row r="545" spans="1:13" ht="13.5" x14ac:dyDescent="0.25">
      <c r="A545" s="217" t="s">
        <v>2073</v>
      </c>
      <c r="B545" s="217" t="s">
        <v>2042</v>
      </c>
      <c r="C545" s="217" t="s">
        <v>230</v>
      </c>
      <c r="D545" s="220">
        <v>4611</v>
      </c>
      <c r="E545" s="219" t="s">
        <v>2115</v>
      </c>
      <c r="F545" s="217" t="s">
        <v>225</v>
      </c>
      <c r="G545" s="217" t="s">
        <v>225</v>
      </c>
      <c r="H545" s="217" t="s">
        <v>45</v>
      </c>
      <c r="I545" s="217" t="s">
        <v>50</v>
      </c>
      <c r="J545" s="217" t="s">
        <v>169</v>
      </c>
      <c r="K545" s="217" t="s">
        <v>14</v>
      </c>
      <c r="L545" s="217" t="s">
        <v>40</v>
      </c>
      <c r="M545" s="218">
        <v>393.3</v>
      </c>
    </row>
    <row r="546" spans="1:13" ht="13.5" x14ac:dyDescent="0.25">
      <c r="A546" s="217" t="s">
        <v>2082</v>
      </c>
      <c r="B546" s="217" t="s">
        <v>2040</v>
      </c>
      <c r="C546" s="217" t="s">
        <v>230</v>
      </c>
      <c r="D546" s="220">
        <v>4611</v>
      </c>
      <c r="E546" s="219" t="s">
        <v>2115</v>
      </c>
      <c r="F546" s="217" t="s">
        <v>225</v>
      </c>
      <c r="G546" s="217" t="s">
        <v>225</v>
      </c>
      <c r="H546" s="217" t="s">
        <v>45</v>
      </c>
      <c r="I546" s="217" t="s">
        <v>204</v>
      </c>
      <c r="J546" s="217" t="s">
        <v>171</v>
      </c>
      <c r="K546" s="217" t="s">
        <v>14</v>
      </c>
      <c r="L546" s="217" t="s">
        <v>38</v>
      </c>
      <c r="M546" s="218">
        <v>217.9</v>
      </c>
    </row>
    <row r="547" spans="1:13" ht="13.5" x14ac:dyDescent="0.25">
      <c r="A547" s="217" t="s">
        <v>2081</v>
      </c>
      <c r="B547" s="217" t="s">
        <v>2038</v>
      </c>
      <c r="C547" s="217" t="s">
        <v>230</v>
      </c>
      <c r="D547" s="220">
        <v>4611</v>
      </c>
      <c r="E547" s="219" t="s">
        <v>2115</v>
      </c>
      <c r="F547" s="217" t="s">
        <v>225</v>
      </c>
      <c r="G547" s="217" t="s">
        <v>225</v>
      </c>
      <c r="H547" s="217" t="s">
        <v>45</v>
      </c>
      <c r="I547" s="217" t="s">
        <v>204</v>
      </c>
      <c r="J547" s="217" t="s">
        <v>171</v>
      </c>
      <c r="K547" s="217" t="s">
        <v>186</v>
      </c>
      <c r="L547" s="217" t="s">
        <v>40</v>
      </c>
      <c r="M547" s="218">
        <v>454</v>
      </c>
    </row>
    <row r="548" spans="1:13" ht="13.5" x14ac:dyDescent="0.25">
      <c r="A548" s="217" t="s">
        <v>2080</v>
      </c>
      <c r="B548" s="217" t="s">
        <v>2036</v>
      </c>
      <c r="C548" s="217" t="s">
        <v>230</v>
      </c>
      <c r="D548" s="220">
        <v>4611</v>
      </c>
      <c r="E548" s="219" t="s">
        <v>2115</v>
      </c>
      <c r="F548" s="217" t="s">
        <v>225</v>
      </c>
      <c r="G548" s="217" t="s">
        <v>225</v>
      </c>
      <c r="H548" s="217" t="s">
        <v>45</v>
      </c>
      <c r="I548" s="217" t="s">
        <v>204</v>
      </c>
      <c r="J548" s="217" t="s">
        <v>171</v>
      </c>
      <c r="K548" s="217" t="s">
        <v>186</v>
      </c>
      <c r="L548" s="217" t="s">
        <v>38</v>
      </c>
      <c r="M548" s="218">
        <v>272.39999999999998</v>
      </c>
    </row>
    <row r="549" spans="1:13" ht="13.5" x14ac:dyDescent="0.25">
      <c r="A549" s="217" t="s">
        <v>2083</v>
      </c>
      <c r="B549" s="217" t="s">
        <v>2042</v>
      </c>
      <c r="C549" s="217" t="s">
        <v>230</v>
      </c>
      <c r="D549" s="220">
        <v>4611</v>
      </c>
      <c r="E549" s="219" t="s">
        <v>2115</v>
      </c>
      <c r="F549" s="217" t="s">
        <v>225</v>
      </c>
      <c r="G549" s="217" t="s">
        <v>225</v>
      </c>
      <c r="H549" s="217" t="s">
        <v>45</v>
      </c>
      <c r="I549" s="217" t="s">
        <v>204</v>
      </c>
      <c r="J549" s="217" t="s">
        <v>171</v>
      </c>
      <c r="K549" s="217" t="s">
        <v>14</v>
      </c>
      <c r="L549" s="217" t="s">
        <v>40</v>
      </c>
      <c r="M549" s="218">
        <v>363.2</v>
      </c>
    </row>
    <row r="550" spans="1:13" ht="13.5" x14ac:dyDescent="0.25">
      <c r="A550" s="217" t="s">
        <v>2092</v>
      </c>
      <c r="B550" s="217" t="s">
        <v>2040</v>
      </c>
      <c r="C550" s="217" t="s">
        <v>230</v>
      </c>
      <c r="D550" s="220">
        <v>4611</v>
      </c>
      <c r="E550" s="219" t="s">
        <v>2115</v>
      </c>
      <c r="F550" s="217" t="s">
        <v>225</v>
      </c>
      <c r="G550" s="217" t="s">
        <v>225</v>
      </c>
      <c r="H550" s="217" t="s">
        <v>45</v>
      </c>
      <c r="I550" s="217" t="s">
        <v>52</v>
      </c>
      <c r="J550" s="217" t="s">
        <v>173</v>
      </c>
      <c r="K550" s="217" t="s">
        <v>14</v>
      </c>
      <c r="L550" s="217" t="s">
        <v>38</v>
      </c>
      <c r="M550" s="218">
        <v>201.2</v>
      </c>
    </row>
    <row r="551" spans="1:13" ht="13.5" x14ac:dyDescent="0.25">
      <c r="A551" s="217" t="s">
        <v>2091</v>
      </c>
      <c r="B551" s="217" t="s">
        <v>2038</v>
      </c>
      <c r="C551" s="217" t="s">
        <v>230</v>
      </c>
      <c r="D551" s="220">
        <v>4611</v>
      </c>
      <c r="E551" s="219" t="s">
        <v>2115</v>
      </c>
      <c r="F551" s="217" t="s">
        <v>225</v>
      </c>
      <c r="G551" s="217" t="s">
        <v>225</v>
      </c>
      <c r="H551" s="217" t="s">
        <v>45</v>
      </c>
      <c r="I551" s="217" t="s">
        <v>52</v>
      </c>
      <c r="J551" s="217" t="s">
        <v>173</v>
      </c>
      <c r="K551" s="217" t="s">
        <v>186</v>
      </c>
      <c r="L551" s="217" t="s">
        <v>40</v>
      </c>
      <c r="M551" s="218">
        <v>419.2</v>
      </c>
    </row>
    <row r="552" spans="1:13" ht="13.5" x14ac:dyDescent="0.25">
      <c r="A552" s="217" t="s">
        <v>2090</v>
      </c>
      <c r="B552" s="217" t="s">
        <v>2036</v>
      </c>
      <c r="C552" s="217" t="s">
        <v>230</v>
      </c>
      <c r="D552" s="220">
        <v>4611</v>
      </c>
      <c r="E552" s="219" t="s">
        <v>2115</v>
      </c>
      <c r="F552" s="217" t="s">
        <v>225</v>
      </c>
      <c r="G552" s="217" t="s">
        <v>225</v>
      </c>
      <c r="H552" s="217" t="s">
        <v>45</v>
      </c>
      <c r="I552" s="217" t="s">
        <v>52</v>
      </c>
      <c r="J552" s="217" t="s">
        <v>173</v>
      </c>
      <c r="K552" s="217" t="s">
        <v>186</v>
      </c>
      <c r="L552" s="217" t="s">
        <v>38</v>
      </c>
      <c r="M552" s="218">
        <v>251.5</v>
      </c>
    </row>
    <row r="553" spans="1:13" ht="13.5" x14ac:dyDescent="0.25">
      <c r="A553" s="217" t="s">
        <v>2093</v>
      </c>
      <c r="B553" s="217" t="s">
        <v>2042</v>
      </c>
      <c r="C553" s="217" t="s">
        <v>230</v>
      </c>
      <c r="D553" s="220">
        <v>4611</v>
      </c>
      <c r="E553" s="219" t="s">
        <v>2115</v>
      </c>
      <c r="F553" s="217" t="s">
        <v>225</v>
      </c>
      <c r="G553" s="217" t="s">
        <v>225</v>
      </c>
      <c r="H553" s="217" t="s">
        <v>45</v>
      </c>
      <c r="I553" s="217" t="s">
        <v>52</v>
      </c>
      <c r="J553" s="217" t="s">
        <v>173</v>
      </c>
      <c r="K553" s="217" t="s">
        <v>14</v>
      </c>
      <c r="L553" s="217" t="s">
        <v>40</v>
      </c>
      <c r="M553" s="218">
        <v>335.4</v>
      </c>
    </row>
    <row r="554" spans="1:13" ht="13.5" x14ac:dyDescent="0.25">
      <c r="A554" s="217" t="s">
        <v>2102</v>
      </c>
      <c r="B554" s="217" t="s">
        <v>2040</v>
      </c>
      <c r="C554" s="217" t="s">
        <v>230</v>
      </c>
      <c r="D554" s="220">
        <v>4611</v>
      </c>
      <c r="E554" s="219" t="s">
        <v>2115</v>
      </c>
      <c r="F554" s="217" t="s">
        <v>225</v>
      </c>
      <c r="G554" s="217" t="s">
        <v>225</v>
      </c>
      <c r="H554" s="217" t="s">
        <v>45</v>
      </c>
      <c r="I554" s="217" t="s">
        <v>54</v>
      </c>
      <c r="J554" s="217" t="s">
        <v>175</v>
      </c>
      <c r="K554" s="217" t="s">
        <v>14</v>
      </c>
      <c r="L554" s="217" t="s">
        <v>38</v>
      </c>
      <c r="M554" s="218">
        <v>184.3</v>
      </c>
    </row>
    <row r="555" spans="1:13" ht="13.5" x14ac:dyDescent="0.25">
      <c r="A555" s="217" t="s">
        <v>2101</v>
      </c>
      <c r="B555" s="217" t="s">
        <v>2038</v>
      </c>
      <c r="C555" s="217" t="s">
        <v>230</v>
      </c>
      <c r="D555" s="220">
        <v>4611</v>
      </c>
      <c r="E555" s="219" t="s">
        <v>2115</v>
      </c>
      <c r="F555" s="217" t="s">
        <v>225</v>
      </c>
      <c r="G555" s="217" t="s">
        <v>225</v>
      </c>
      <c r="H555" s="217" t="s">
        <v>45</v>
      </c>
      <c r="I555" s="217" t="s">
        <v>54</v>
      </c>
      <c r="J555" s="217" t="s">
        <v>175</v>
      </c>
      <c r="K555" s="217" t="s">
        <v>186</v>
      </c>
      <c r="L555" s="217" t="s">
        <v>40</v>
      </c>
      <c r="M555" s="218">
        <v>384</v>
      </c>
    </row>
    <row r="556" spans="1:13" ht="13.5" x14ac:dyDescent="0.25">
      <c r="A556" s="217" t="s">
        <v>2100</v>
      </c>
      <c r="B556" s="217" t="s">
        <v>2036</v>
      </c>
      <c r="C556" s="217" t="s">
        <v>230</v>
      </c>
      <c r="D556" s="220">
        <v>4611</v>
      </c>
      <c r="E556" s="219" t="s">
        <v>2115</v>
      </c>
      <c r="F556" s="217" t="s">
        <v>225</v>
      </c>
      <c r="G556" s="217" t="s">
        <v>225</v>
      </c>
      <c r="H556" s="217" t="s">
        <v>45</v>
      </c>
      <c r="I556" s="217" t="s">
        <v>54</v>
      </c>
      <c r="J556" s="217" t="s">
        <v>175</v>
      </c>
      <c r="K556" s="217" t="s">
        <v>186</v>
      </c>
      <c r="L556" s="217" t="s">
        <v>38</v>
      </c>
      <c r="M556" s="218">
        <v>230.4</v>
      </c>
    </row>
    <row r="557" spans="1:13" ht="13.5" x14ac:dyDescent="0.25">
      <c r="A557" s="217" t="s">
        <v>2103</v>
      </c>
      <c r="B557" s="217" t="s">
        <v>2042</v>
      </c>
      <c r="C557" s="217" t="s">
        <v>230</v>
      </c>
      <c r="D557" s="220">
        <v>4611</v>
      </c>
      <c r="E557" s="219" t="s">
        <v>2115</v>
      </c>
      <c r="F557" s="217" t="s">
        <v>225</v>
      </c>
      <c r="G557" s="217" t="s">
        <v>225</v>
      </c>
      <c r="H557" s="217" t="s">
        <v>45</v>
      </c>
      <c r="I557" s="217" t="s">
        <v>54</v>
      </c>
      <c r="J557" s="217" t="s">
        <v>175</v>
      </c>
      <c r="K557" s="217" t="s">
        <v>14</v>
      </c>
      <c r="L557" s="217" t="s">
        <v>40</v>
      </c>
      <c r="M557" s="218">
        <v>307.2</v>
      </c>
    </row>
    <row r="558" spans="1:13" ht="13.5" x14ac:dyDescent="0.25">
      <c r="A558" s="217" t="s">
        <v>2112</v>
      </c>
      <c r="B558" s="217" t="s">
        <v>2040</v>
      </c>
      <c r="C558" s="217" t="s">
        <v>230</v>
      </c>
      <c r="D558" s="220">
        <v>4611</v>
      </c>
      <c r="E558" s="219" t="s">
        <v>2115</v>
      </c>
      <c r="F558" s="217" t="s">
        <v>225</v>
      </c>
      <c r="G558" s="217" t="s">
        <v>225</v>
      </c>
      <c r="H558" s="217" t="s">
        <v>45</v>
      </c>
      <c r="I558" s="217" t="s">
        <v>206</v>
      </c>
      <c r="J558" s="217" t="s">
        <v>177</v>
      </c>
      <c r="K558" s="217" t="s">
        <v>14</v>
      </c>
      <c r="L558" s="217" t="s">
        <v>38</v>
      </c>
      <c r="M558" s="218">
        <v>167</v>
      </c>
    </row>
    <row r="559" spans="1:13" ht="13.5" x14ac:dyDescent="0.25">
      <c r="A559" s="217" t="s">
        <v>2111</v>
      </c>
      <c r="B559" s="217" t="s">
        <v>2038</v>
      </c>
      <c r="C559" s="217" t="s">
        <v>230</v>
      </c>
      <c r="D559" s="220">
        <v>4611</v>
      </c>
      <c r="E559" s="219" t="s">
        <v>2115</v>
      </c>
      <c r="F559" s="217" t="s">
        <v>225</v>
      </c>
      <c r="G559" s="217" t="s">
        <v>225</v>
      </c>
      <c r="H559" s="217" t="s">
        <v>45</v>
      </c>
      <c r="I559" s="217" t="s">
        <v>206</v>
      </c>
      <c r="J559" s="217" t="s">
        <v>177</v>
      </c>
      <c r="K559" s="217" t="s">
        <v>186</v>
      </c>
      <c r="L559" s="217" t="s">
        <v>40</v>
      </c>
      <c r="M559" s="218">
        <v>348</v>
      </c>
    </row>
    <row r="560" spans="1:13" ht="13.5" x14ac:dyDescent="0.25">
      <c r="A560" s="217" t="s">
        <v>2110</v>
      </c>
      <c r="B560" s="217" t="s">
        <v>2036</v>
      </c>
      <c r="C560" s="217" t="s">
        <v>230</v>
      </c>
      <c r="D560" s="220">
        <v>4611</v>
      </c>
      <c r="E560" s="219" t="s">
        <v>2115</v>
      </c>
      <c r="F560" s="217" t="s">
        <v>225</v>
      </c>
      <c r="G560" s="217" t="s">
        <v>225</v>
      </c>
      <c r="H560" s="217" t="s">
        <v>45</v>
      </c>
      <c r="I560" s="217" t="s">
        <v>206</v>
      </c>
      <c r="J560" s="217" t="s">
        <v>177</v>
      </c>
      <c r="K560" s="217" t="s">
        <v>186</v>
      </c>
      <c r="L560" s="217" t="s">
        <v>38</v>
      </c>
      <c r="M560" s="218">
        <v>208.8</v>
      </c>
    </row>
    <row r="561" spans="1:13" ht="13.5" x14ac:dyDescent="0.25">
      <c r="A561" s="217" t="s">
        <v>2113</v>
      </c>
      <c r="B561" s="217" t="s">
        <v>2042</v>
      </c>
      <c r="C561" s="217" t="s">
        <v>230</v>
      </c>
      <c r="D561" s="220">
        <v>4611</v>
      </c>
      <c r="E561" s="219" t="s">
        <v>2115</v>
      </c>
      <c r="F561" s="217" t="s">
        <v>225</v>
      </c>
      <c r="G561" s="217" t="s">
        <v>225</v>
      </c>
      <c r="H561" s="217" t="s">
        <v>45</v>
      </c>
      <c r="I561" s="217" t="s">
        <v>206</v>
      </c>
      <c r="J561" s="217" t="s">
        <v>177</v>
      </c>
      <c r="K561" s="217" t="s">
        <v>14</v>
      </c>
      <c r="L561" s="217" t="s">
        <v>40</v>
      </c>
      <c r="M561" s="218">
        <v>278.39999999999998</v>
      </c>
    </row>
    <row r="562" spans="1:13" ht="13.5" x14ac:dyDescent="0.25">
      <c r="A562" s="164" t="s">
        <v>2152</v>
      </c>
      <c r="B562" s="164" t="s">
        <v>2153</v>
      </c>
      <c r="C562" s="164" t="s">
        <v>31</v>
      </c>
      <c r="D562" s="163">
        <v>4515</v>
      </c>
      <c r="E562" s="241" t="s">
        <v>2272</v>
      </c>
      <c r="F562" s="164" t="s">
        <v>2133</v>
      </c>
      <c r="G562" s="164" t="s">
        <v>242</v>
      </c>
      <c r="H562" s="164" t="s">
        <v>45</v>
      </c>
      <c r="I562" s="164" t="s">
        <v>46</v>
      </c>
      <c r="J562" s="164" t="s">
        <v>2016</v>
      </c>
      <c r="K562" s="164" t="s">
        <v>345</v>
      </c>
      <c r="L562" s="164" t="s">
        <v>40</v>
      </c>
      <c r="M562" s="162">
        <v>1560</v>
      </c>
    </row>
    <row r="563" spans="1:13" ht="13.5" x14ac:dyDescent="0.25">
      <c r="A563" s="164" t="s">
        <v>2154</v>
      </c>
      <c r="B563" s="164" t="s">
        <v>2155</v>
      </c>
      <c r="C563" s="164" t="s">
        <v>31</v>
      </c>
      <c r="D563" s="163">
        <v>4515</v>
      </c>
      <c r="E563" s="241" t="s">
        <v>2272</v>
      </c>
      <c r="F563" s="164" t="s">
        <v>2133</v>
      </c>
      <c r="G563" s="164" t="s">
        <v>242</v>
      </c>
      <c r="H563" s="164" t="s">
        <v>45</v>
      </c>
      <c r="I563" s="164" t="s">
        <v>46</v>
      </c>
      <c r="J563" s="164" t="s">
        <v>2016</v>
      </c>
      <c r="K563" s="164" t="s">
        <v>345</v>
      </c>
      <c r="L563" s="164" t="s">
        <v>38</v>
      </c>
      <c r="M563" s="162">
        <v>1040</v>
      </c>
    </row>
    <row r="564" spans="1:13" ht="13.5" x14ac:dyDescent="0.25">
      <c r="A564" s="164" t="s">
        <v>2156</v>
      </c>
      <c r="B564" s="164" t="s">
        <v>2153</v>
      </c>
      <c r="C564" s="164" t="s">
        <v>31</v>
      </c>
      <c r="D564" s="163">
        <v>4515</v>
      </c>
      <c r="E564" s="241" t="s">
        <v>2272</v>
      </c>
      <c r="F564" s="164" t="s">
        <v>2133</v>
      </c>
      <c r="G564" s="164" t="s">
        <v>242</v>
      </c>
      <c r="H564" s="164" t="s">
        <v>45</v>
      </c>
      <c r="I564" s="164" t="s">
        <v>202</v>
      </c>
      <c r="J564" s="164" t="s">
        <v>2017</v>
      </c>
      <c r="K564" s="164" t="s">
        <v>345</v>
      </c>
      <c r="L564" s="164" t="s">
        <v>40</v>
      </c>
      <c r="M564" s="162">
        <v>1411</v>
      </c>
    </row>
    <row r="565" spans="1:13" ht="13.5" x14ac:dyDescent="0.25">
      <c r="A565" s="164" t="s">
        <v>2157</v>
      </c>
      <c r="B565" s="164" t="s">
        <v>2155</v>
      </c>
      <c r="C565" s="164" t="s">
        <v>31</v>
      </c>
      <c r="D565" s="163">
        <v>4515</v>
      </c>
      <c r="E565" s="241" t="s">
        <v>2272</v>
      </c>
      <c r="F565" s="164" t="s">
        <v>2133</v>
      </c>
      <c r="G565" s="164" t="s">
        <v>242</v>
      </c>
      <c r="H565" s="164" t="s">
        <v>45</v>
      </c>
      <c r="I565" s="164" t="s">
        <v>202</v>
      </c>
      <c r="J565" s="164" t="s">
        <v>2017</v>
      </c>
      <c r="K565" s="164" t="s">
        <v>345</v>
      </c>
      <c r="L565" s="164" t="s">
        <v>38</v>
      </c>
      <c r="M565" s="162">
        <v>940.7</v>
      </c>
    </row>
    <row r="566" spans="1:13" ht="13.5" x14ac:dyDescent="0.25">
      <c r="A566" s="164" t="s">
        <v>2158</v>
      </c>
      <c r="B566" s="164" t="s">
        <v>2153</v>
      </c>
      <c r="C566" s="164" t="s">
        <v>31</v>
      </c>
      <c r="D566" s="163">
        <v>4515</v>
      </c>
      <c r="E566" s="241" t="s">
        <v>2272</v>
      </c>
      <c r="F566" s="164" t="s">
        <v>2133</v>
      </c>
      <c r="G566" s="164" t="s">
        <v>242</v>
      </c>
      <c r="H566" s="164" t="s">
        <v>45</v>
      </c>
      <c r="I566" s="164" t="s">
        <v>48</v>
      </c>
      <c r="J566" s="164" t="s">
        <v>2018</v>
      </c>
      <c r="K566" s="164" t="s">
        <v>345</v>
      </c>
      <c r="L566" s="164" t="s">
        <v>40</v>
      </c>
      <c r="M566" s="162">
        <v>1276.5</v>
      </c>
    </row>
    <row r="567" spans="1:13" ht="13.5" x14ac:dyDescent="0.25">
      <c r="A567" s="164" t="s">
        <v>2159</v>
      </c>
      <c r="B567" s="164" t="s">
        <v>2155</v>
      </c>
      <c r="C567" s="164" t="s">
        <v>31</v>
      </c>
      <c r="D567" s="163">
        <v>4515</v>
      </c>
      <c r="E567" s="241" t="s">
        <v>2272</v>
      </c>
      <c r="F567" s="164" t="s">
        <v>2133</v>
      </c>
      <c r="G567" s="164" t="s">
        <v>242</v>
      </c>
      <c r="H567" s="164" t="s">
        <v>45</v>
      </c>
      <c r="I567" s="164" t="s">
        <v>48</v>
      </c>
      <c r="J567" s="164" t="s">
        <v>2018</v>
      </c>
      <c r="K567" s="164" t="s">
        <v>345</v>
      </c>
      <c r="L567" s="164" t="s">
        <v>38</v>
      </c>
      <c r="M567" s="162">
        <v>851</v>
      </c>
    </row>
    <row r="568" spans="1:13" ht="13.5" x14ac:dyDescent="0.25">
      <c r="A568" s="164" t="s">
        <v>2160</v>
      </c>
      <c r="B568" s="164" t="s">
        <v>2153</v>
      </c>
      <c r="C568" s="164" t="s">
        <v>31</v>
      </c>
      <c r="D568" s="163">
        <v>4515</v>
      </c>
      <c r="E568" s="241" t="s">
        <v>2272</v>
      </c>
      <c r="F568" s="164" t="s">
        <v>2133</v>
      </c>
      <c r="G568" s="164" t="s">
        <v>242</v>
      </c>
      <c r="H568" s="164" t="s">
        <v>45</v>
      </c>
      <c r="I568" s="164" t="s">
        <v>50</v>
      </c>
      <c r="J568" s="164" t="s">
        <v>2019</v>
      </c>
      <c r="K568" s="164" t="s">
        <v>345</v>
      </c>
      <c r="L568" s="164" t="s">
        <v>40</v>
      </c>
      <c r="M568" s="162">
        <v>1154.5999999999999</v>
      </c>
    </row>
    <row r="569" spans="1:13" ht="13.5" x14ac:dyDescent="0.25">
      <c r="A569" s="164" t="s">
        <v>2161</v>
      </c>
      <c r="B569" s="164" t="s">
        <v>2155</v>
      </c>
      <c r="C569" s="164" t="s">
        <v>31</v>
      </c>
      <c r="D569" s="163">
        <v>4515</v>
      </c>
      <c r="E569" s="241" t="s">
        <v>2272</v>
      </c>
      <c r="F569" s="164" t="s">
        <v>2133</v>
      </c>
      <c r="G569" s="164" t="s">
        <v>242</v>
      </c>
      <c r="H569" s="164" t="s">
        <v>45</v>
      </c>
      <c r="I569" s="164" t="s">
        <v>50</v>
      </c>
      <c r="J569" s="164" t="s">
        <v>2019</v>
      </c>
      <c r="K569" s="164" t="s">
        <v>345</v>
      </c>
      <c r="L569" s="164" t="s">
        <v>38</v>
      </c>
      <c r="M569" s="162">
        <v>769.7</v>
      </c>
    </row>
    <row r="570" spans="1:13" ht="13.5" x14ac:dyDescent="0.25">
      <c r="A570" s="164" t="s">
        <v>2162</v>
      </c>
      <c r="B570" s="164" t="s">
        <v>2153</v>
      </c>
      <c r="C570" s="164" t="s">
        <v>31</v>
      </c>
      <c r="D570" s="163">
        <v>4515</v>
      </c>
      <c r="E570" s="241" t="s">
        <v>2272</v>
      </c>
      <c r="F570" s="164" t="s">
        <v>2133</v>
      </c>
      <c r="G570" s="164" t="s">
        <v>242</v>
      </c>
      <c r="H570" s="164" t="s">
        <v>45</v>
      </c>
      <c r="I570" s="164" t="s">
        <v>204</v>
      </c>
      <c r="J570" s="164" t="s">
        <v>2020</v>
      </c>
      <c r="K570" s="164" t="s">
        <v>345</v>
      </c>
      <c r="L570" s="164" t="s">
        <v>40</v>
      </c>
      <c r="M570" s="162">
        <v>1044.3</v>
      </c>
    </row>
    <row r="571" spans="1:13" ht="13.5" x14ac:dyDescent="0.25">
      <c r="A571" s="164" t="s">
        <v>2163</v>
      </c>
      <c r="B571" s="164" t="s">
        <v>2155</v>
      </c>
      <c r="C571" s="164" t="s">
        <v>31</v>
      </c>
      <c r="D571" s="163">
        <v>4515</v>
      </c>
      <c r="E571" s="241" t="s">
        <v>2272</v>
      </c>
      <c r="F571" s="164" t="s">
        <v>2133</v>
      </c>
      <c r="G571" s="164" t="s">
        <v>242</v>
      </c>
      <c r="H571" s="164" t="s">
        <v>45</v>
      </c>
      <c r="I571" s="164" t="s">
        <v>204</v>
      </c>
      <c r="J571" s="164" t="s">
        <v>2020</v>
      </c>
      <c r="K571" s="164" t="s">
        <v>345</v>
      </c>
      <c r="L571" s="164" t="s">
        <v>38</v>
      </c>
      <c r="M571" s="162">
        <v>696.2</v>
      </c>
    </row>
    <row r="572" spans="1:13" ht="13.5" x14ac:dyDescent="0.25">
      <c r="A572" s="164" t="s">
        <v>2164</v>
      </c>
      <c r="B572" s="164" t="s">
        <v>2153</v>
      </c>
      <c r="C572" s="164" t="s">
        <v>31</v>
      </c>
      <c r="D572" s="163">
        <v>4515</v>
      </c>
      <c r="E572" s="241" t="s">
        <v>2272</v>
      </c>
      <c r="F572" s="164" t="s">
        <v>2133</v>
      </c>
      <c r="G572" s="164" t="s">
        <v>242</v>
      </c>
      <c r="H572" s="164" t="s">
        <v>45</v>
      </c>
      <c r="I572" s="164" t="s">
        <v>52</v>
      </c>
      <c r="J572" s="164" t="s">
        <v>2021</v>
      </c>
      <c r="K572" s="164" t="s">
        <v>345</v>
      </c>
      <c r="L572" s="164" t="s">
        <v>40</v>
      </c>
      <c r="M572" s="162">
        <v>944.6</v>
      </c>
    </row>
    <row r="573" spans="1:13" ht="13.5" x14ac:dyDescent="0.25">
      <c r="A573" s="164" t="s">
        <v>2165</v>
      </c>
      <c r="B573" s="164" t="s">
        <v>2155</v>
      </c>
      <c r="C573" s="164" t="s">
        <v>31</v>
      </c>
      <c r="D573" s="163">
        <v>4515</v>
      </c>
      <c r="E573" s="241" t="s">
        <v>2272</v>
      </c>
      <c r="F573" s="164" t="s">
        <v>2133</v>
      </c>
      <c r="G573" s="164" t="s">
        <v>242</v>
      </c>
      <c r="H573" s="164" t="s">
        <v>45</v>
      </c>
      <c r="I573" s="164" t="s">
        <v>52</v>
      </c>
      <c r="J573" s="164" t="s">
        <v>2021</v>
      </c>
      <c r="K573" s="164" t="s">
        <v>345</v>
      </c>
      <c r="L573" s="164" t="s">
        <v>38</v>
      </c>
      <c r="M573" s="162">
        <v>629.70000000000005</v>
      </c>
    </row>
    <row r="574" spans="1:13" ht="13.5" x14ac:dyDescent="0.25">
      <c r="A574" s="164" t="s">
        <v>2166</v>
      </c>
      <c r="B574" s="164" t="s">
        <v>2153</v>
      </c>
      <c r="C574" s="164" t="s">
        <v>31</v>
      </c>
      <c r="D574" s="163">
        <v>4515</v>
      </c>
      <c r="E574" s="241" t="s">
        <v>2272</v>
      </c>
      <c r="F574" s="164" t="s">
        <v>2133</v>
      </c>
      <c r="G574" s="164" t="s">
        <v>242</v>
      </c>
      <c r="H574" s="164" t="s">
        <v>45</v>
      </c>
      <c r="I574" s="164" t="s">
        <v>54</v>
      </c>
      <c r="J574" s="164" t="s">
        <v>2022</v>
      </c>
      <c r="K574" s="164" t="s">
        <v>345</v>
      </c>
      <c r="L574" s="164" t="s">
        <v>40</v>
      </c>
      <c r="M574" s="162">
        <v>854.4</v>
      </c>
    </row>
    <row r="575" spans="1:13" ht="13.5" x14ac:dyDescent="0.25">
      <c r="A575" s="164" t="s">
        <v>2167</v>
      </c>
      <c r="B575" s="164" t="s">
        <v>2155</v>
      </c>
      <c r="C575" s="164" t="s">
        <v>31</v>
      </c>
      <c r="D575" s="163">
        <v>4515</v>
      </c>
      <c r="E575" s="241" t="s">
        <v>2272</v>
      </c>
      <c r="F575" s="164" t="s">
        <v>2133</v>
      </c>
      <c r="G575" s="164" t="s">
        <v>242</v>
      </c>
      <c r="H575" s="164" t="s">
        <v>45</v>
      </c>
      <c r="I575" s="164" t="s">
        <v>54</v>
      </c>
      <c r="J575" s="164" t="s">
        <v>2022</v>
      </c>
      <c r="K575" s="164" t="s">
        <v>345</v>
      </c>
      <c r="L575" s="164" t="s">
        <v>38</v>
      </c>
      <c r="M575" s="162">
        <v>569.6</v>
      </c>
    </row>
    <row r="576" spans="1:13" ht="13.5" x14ac:dyDescent="0.25">
      <c r="A576" s="164" t="s">
        <v>2168</v>
      </c>
      <c r="B576" s="164" t="s">
        <v>2153</v>
      </c>
      <c r="C576" s="164" t="s">
        <v>31</v>
      </c>
      <c r="D576" s="163">
        <v>4515</v>
      </c>
      <c r="E576" s="241" t="s">
        <v>2272</v>
      </c>
      <c r="F576" s="164" t="s">
        <v>2133</v>
      </c>
      <c r="G576" s="164" t="s">
        <v>242</v>
      </c>
      <c r="H576" s="164" t="s">
        <v>45</v>
      </c>
      <c r="I576" s="164" t="s">
        <v>206</v>
      </c>
      <c r="J576" s="164" t="s">
        <v>2023</v>
      </c>
      <c r="K576" s="164" t="s">
        <v>345</v>
      </c>
      <c r="L576" s="164" t="s">
        <v>40</v>
      </c>
      <c r="M576" s="162">
        <v>772.8</v>
      </c>
    </row>
    <row r="577" spans="1:13" ht="13.5" x14ac:dyDescent="0.25">
      <c r="A577" s="164" t="s">
        <v>2169</v>
      </c>
      <c r="B577" s="164" t="s">
        <v>2155</v>
      </c>
      <c r="C577" s="164" t="s">
        <v>31</v>
      </c>
      <c r="D577" s="163">
        <v>4515</v>
      </c>
      <c r="E577" s="241" t="s">
        <v>2272</v>
      </c>
      <c r="F577" s="164" t="s">
        <v>2133</v>
      </c>
      <c r="G577" s="164" t="s">
        <v>242</v>
      </c>
      <c r="H577" s="164" t="s">
        <v>45</v>
      </c>
      <c r="I577" s="164" t="s">
        <v>206</v>
      </c>
      <c r="J577" s="164" t="s">
        <v>2023</v>
      </c>
      <c r="K577" s="164" t="s">
        <v>345</v>
      </c>
      <c r="L577" s="164" t="s">
        <v>38</v>
      </c>
      <c r="M577" s="162">
        <v>515.20000000000005</v>
      </c>
    </row>
    <row r="578" spans="1:13" ht="25.5" x14ac:dyDescent="0.25">
      <c r="A578" s="266" t="s">
        <v>2222</v>
      </c>
      <c r="B578" s="266" t="s">
        <v>2223</v>
      </c>
      <c r="C578" s="266" t="s">
        <v>31</v>
      </c>
      <c r="D578" s="246">
        <v>3011</v>
      </c>
      <c r="E578" s="244" t="s">
        <v>2240</v>
      </c>
      <c r="F578" s="266" t="s">
        <v>2224</v>
      </c>
      <c r="G578" s="266" t="s">
        <v>2003</v>
      </c>
      <c r="H578" s="266" t="s">
        <v>45</v>
      </c>
      <c r="I578" s="266" t="s">
        <v>308</v>
      </c>
      <c r="J578" s="266" t="s">
        <v>2225</v>
      </c>
      <c r="K578" s="266" t="s">
        <v>197</v>
      </c>
      <c r="L578" s="266" t="s">
        <v>38</v>
      </c>
      <c r="M578" s="267">
        <v>649</v>
      </c>
    </row>
    <row r="579" spans="1:13" ht="25.5" x14ac:dyDescent="0.25">
      <c r="A579" s="266" t="s">
        <v>2226</v>
      </c>
      <c r="B579" s="266" t="s">
        <v>2227</v>
      </c>
      <c r="C579" s="266" t="s">
        <v>31</v>
      </c>
      <c r="D579" s="246">
        <v>3011</v>
      </c>
      <c r="E579" s="244" t="s">
        <v>2240</v>
      </c>
      <c r="F579" s="266" t="s">
        <v>2224</v>
      </c>
      <c r="G579" s="266" t="s">
        <v>2003</v>
      </c>
      <c r="H579" s="266" t="s">
        <v>45</v>
      </c>
      <c r="I579" s="266" t="s">
        <v>308</v>
      </c>
      <c r="J579" s="266" t="s">
        <v>2225</v>
      </c>
      <c r="K579" s="266" t="s">
        <v>185</v>
      </c>
      <c r="L579" s="266" t="s">
        <v>38</v>
      </c>
      <c r="M579" s="267">
        <v>779</v>
      </c>
    </row>
    <row r="580" spans="1:13" ht="25.5" x14ac:dyDescent="0.25">
      <c r="A580" s="266" t="s">
        <v>2228</v>
      </c>
      <c r="B580" s="266" t="s">
        <v>2229</v>
      </c>
      <c r="C580" s="266" t="s">
        <v>31</v>
      </c>
      <c r="D580" s="246">
        <v>3011</v>
      </c>
      <c r="E580" s="244" t="s">
        <v>2240</v>
      </c>
      <c r="F580" s="266" t="s">
        <v>2224</v>
      </c>
      <c r="G580" s="266" t="s">
        <v>2003</v>
      </c>
      <c r="H580" s="266" t="s">
        <v>45</v>
      </c>
      <c r="I580" s="266" t="s">
        <v>308</v>
      </c>
      <c r="J580" s="266" t="s">
        <v>2225</v>
      </c>
      <c r="K580" s="266" t="s">
        <v>184</v>
      </c>
      <c r="L580" s="266" t="s">
        <v>38</v>
      </c>
      <c r="M580" s="267">
        <v>1298</v>
      </c>
    </row>
    <row r="581" spans="1:13" ht="25.5" x14ac:dyDescent="0.25">
      <c r="A581" s="266" t="s">
        <v>2230</v>
      </c>
      <c r="B581" s="266" t="s">
        <v>2223</v>
      </c>
      <c r="C581" s="266" t="s">
        <v>31</v>
      </c>
      <c r="D581" s="246">
        <v>3011</v>
      </c>
      <c r="E581" s="244" t="s">
        <v>2240</v>
      </c>
      <c r="F581" s="266" t="s">
        <v>2224</v>
      </c>
      <c r="G581" s="266" t="s">
        <v>2003</v>
      </c>
      <c r="H581" s="266" t="s">
        <v>45</v>
      </c>
      <c r="I581" s="266" t="s">
        <v>46</v>
      </c>
      <c r="J581" s="266" t="s">
        <v>2125</v>
      </c>
      <c r="K581" s="266" t="s">
        <v>197</v>
      </c>
      <c r="L581" s="266" t="s">
        <v>38</v>
      </c>
      <c r="M581" s="267">
        <v>533</v>
      </c>
    </row>
    <row r="582" spans="1:13" ht="25.5" x14ac:dyDescent="0.25">
      <c r="A582" s="266" t="s">
        <v>2231</v>
      </c>
      <c r="B582" s="266" t="s">
        <v>2227</v>
      </c>
      <c r="C582" s="266" t="s">
        <v>31</v>
      </c>
      <c r="D582" s="246">
        <v>3011</v>
      </c>
      <c r="E582" s="244" t="s">
        <v>2240</v>
      </c>
      <c r="F582" s="266" t="s">
        <v>2224</v>
      </c>
      <c r="G582" s="266" t="s">
        <v>2003</v>
      </c>
      <c r="H582" s="266" t="s">
        <v>45</v>
      </c>
      <c r="I582" s="266" t="s">
        <v>46</v>
      </c>
      <c r="J582" s="266" t="s">
        <v>2125</v>
      </c>
      <c r="K582" s="266" t="s">
        <v>185</v>
      </c>
      <c r="L582" s="266" t="s">
        <v>38</v>
      </c>
      <c r="M582" s="267">
        <v>640</v>
      </c>
    </row>
    <row r="583" spans="1:13" ht="25.5" x14ac:dyDescent="0.25">
      <c r="A583" s="266" t="s">
        <v>2232</v>
      </c>
      <c r="B583" s="266" t="s">
        <v>2229</v>
      </c>
      <c r="C583" s="266" t="s">
        <v>31</v>
      </c>
      <c r="D583" s="246">
        <v>3011</v>
      </c>
      <c r="E583" s="244" t="s">
        <v>2240</v>
      </c>
      <c r="F583" s="266" t="s">
        <v>2224</v>
      </c>
      <c r="G583" s="266" t="s">
        <v>2003</v>
      </c>
      <c r="H583" s="266" t="s">
        <v>45</v>
      </c>
      <c r="I583" s="266" t="s">
        <v>46</v>
      </c>
      <c r="J583" s="266" t="s">
        <v>2125</v>
      </c>
      <c r="K583" s="266" t="s">
        <v>184</v>
      </c>
      <c r="L583" s="266" t="s">
        <v>38</v>
      </c>
      <c r="M583" s="267">
        <v>1066</v>
      </c>
    </row>
    <row r="584" spans="1:13" ht="25.5" x14ac:dyDescent="0.25">
      <c r="A584" s="266" t="s">
        <v>2233</v>
      </c>
      <c r="B584" s="266" t="s">
        <v>2223</v>
      </c>
      <c r="C584" s="266" t="s">
        <v>31</v>
      </c>
      <c r="D584" s="246">
        <v>3011</v>
      </c>
      <c r="E584" s="244" t="s">
        <v>2240</v>
      </c>
      <c r="F584" s="266" t="s">
        <v>2224</v>
      </c>
      <c r="G584" s="266" t="s">
        <v>2003</v>
      </c>
      <c r="H584" s="266" t="s">
        <v>45</v>
      </c>
      <c r="I584" s="266" t="s">
        <v>202</v>
      </c>
      <c r="J584" s="266" t="s">
        <v>2126</v>
      </c>
      <c r="K584" s="266" t="s">
        <v>197</v>
      </c>
      <c r="L584" s="266" t="s">
        <v>38</v>
      </c>
      <c r="M584" s="267">
        <v>495</v>
      </c>
    </row>
    <row r="585" spans="1:13" ht="25.5" x14ac:dyDescent="0.25">
      <c r="A585" s="266" t="s">
        <v>2234</v>
      </c>
      <c r="B585" s="266" t="s">
        <v>2227</v>
      </c>
      <c r="C585" s="266" t="s">
        <v>31</v>
      </c>
      <c r="D585" s="246">
        <v>3011</v>
      </c>
      <c r="E585" s="244" t="s">
        <v>2240</v>
      </c>
      <c r="F585" s="266" t="s">
        <v>2224</v>
      </c>
      <c r="G585" s="266" t="s">
        <v>2003</v>
      </c>
      <c r="H585" s="266" t="s">
        <v>45</v>
      </c>
      <c r="I585" s="266" t="s">
        <v>202</v>
      </c>
      <c r="J585" s="266" t="s">
        <v>2126</v>
      </c>
      <c r="K585" s="266" t="s">
        <v>185</v>
      </c>
      <c r="L585" s="266" t="s">
        <v>38</v>
      </c>
      <c r="M585" s="267">
        <v>594</v>
      </c>
    </row>
    <row r="586" spans="1:13" ht="25.5" x14ac:dyDescent="0.25">
      <c r="A586" s="266" t="s">
        <v>2235</v>
      </c>
      <c r="B586" s="266" t="s">
        <v>2229</v>
      </c>
      <c r="C586" s="266" t="s">
        <v>31</v>
      </c>
      <c r="D586" s="246">
        <v>3011</v>
      </c>
      <c r="E586" s="244" t="s">
        <v>2240</v>
      </c>
      <c r="F586" s="266" t="s">
        <v>2224</v>
      </c>
      <c r="G586" s="266" t="s">
        <v>2003</v>
      </c>
      <c r="H586" s="266" t="s">
        <v>45</v>
      </c>
      <c r="I586" s="266" t="s">
        <v>202</v>
      </c>
      <c r="J586" s="266" t="s">
        <v>2126</v>
      </c>
      <c r="K586" s="266" t="s">
        <v>184</v>
      </c>
      <c r="L586" s="266" t="s">
        <v>38</v>
      </c>
      <c r="M586" s="267">
        <v>990</v>
      </c>
    </row>
    <row r="587" spans="1:13" ht="25.5" x14ac:dyDescent="0.25">
      <c r="A587" s="266" t="s">
        <v>2236</v>
      </c>
      <c r="B587" s="266" t="s">
        <v>2223</v>
      </c>
      <c r="C587" s="266" t="s">
        <v>31</v>
      </c>
      <c r="D587" s="246">
        <v>3011</v>
      </c>
      <c r="E587" s="244" t="s">
        <v>2240</v>
      </c>
      <c r="F587" s="266" t="s">
        <v>2224</v>
      </c>
      <c r="G587" s="266" t="s">
        <v>2003</v>
      </c>
      <c r="H587" s="266" t="s">
        <v>45</v>
      </c>
      <c r="I587" s="266" t="s">
        <v>48</v>
      </c>
      <c r="J587" s="266" t="s">
        <v>2127</v>
      </c>
      <c r="K587" s="266" t="s">
        <v>197</v>
      </c>
      <c r="L587" s="266" t="s">
        <v>38</v>
      </c>
      <c r="M587" s="267">
        <v>478</v>
      </c>
    </row>
    <row r="588" spans="1:13" ht="25.5" x14ac:dyDescent="0.25">
      <c r="A588" s="266" t="s">
        <v>2237</v>
      </c>
      <c r="B588" s="266" t="s">
        <v>2227</v>
      </c>
      <c r="C588" s="266" t="s">
        <v>31</v>
      </c>
      <c r="D588" s="246">
        <v>3011</v>
      </c>
      <c r="E588" s="244" t="s">
        <v>2240</v>
      </c>
      <c r="F588" s="266" t="s">
        <v>2224</v>
      </c>
      <c r="G588" s="266" t="s">
        <v>2003</v>
      </c>
      <c r="H588" s="266" t="s">
        <v>45</v>
      </c>
      <c r="I588" s="266" t="s">
        <v>48</v>
      </c>
      <c r="J588" s="266" t="s">
        <v>2127</v>
      </c>
      <c r="K588" s="266" t="s">
        <v>185</v>
      </c>
      <c r="L588" s="266" t="s">
        <v>38</v>
      </c>
      <c r="M588" s="267">
        <v>574</v>
      </c>
    </row>
    <row r="589" spans="1:13" ht="25.5" x14ac:dyDescent="0.25">
      <c r="A589" s="266" t="s">
        <v>2238</v>
      </c>
      <c r="B589" s="266" t="s">
        <v>2229</v>
      </c>
      <c r="C589" s="266" t="s">
        <v>31</v>
      </c>
      <c r="D589" s="246">
        <v>3011</v>
      </c>
      <c r="E589" s="244" t="s">
        <v>2240</v>
      </c>
      <c r="F589" s="266" t="s">
        <v>2224</v>
      </c>
      <c r="G589" s="266" t="s">
        <v>2003</v>
      </c>
      <c r="H589" s="266" t="s">
        <v>45</v>
      </c>
      <c r="I589" s="266" t="s">
        <v>48</v>
      </c>
      <c r="J589" s="266" t="s">
        <v>2127</v>
      </c>
      <c r="K589" s="266" t="s">
        <v>184</v>
      </c>
      <c r="L589" s="266" t="s">
        <v>38</v>
      </c>
      <c r="M589" s="267">
        <v>957</v>
      </c>
    </row>
    <row r="590" spans="1:13" ht="13.5" x14ac:dyDescent="0.25">
      <c r="A590" s="268" t="s">
        <v>478</v>
      </c>
      <c r="B590" s="268" t="s">
        <v>479</v>
      </c>
      <c r="C590" s="268" t="s">
        <v>228</v>
      </c>
      <c r="D590" s="240">
        <v>4011</v>
      </c>
      <c r="E590" s="239" t="s">
        <v>471</v>
      </c>
      <c r="F590" s="268" t="s">
        <v>44</v>
      </c>
      <c r="G590" s="268" t="s">
        <v>44</v>
      </c>
      <c r="H590" s="268" t="s">
        <v>45</v>
      </c>
      <c r="I590" s="268" t="s">
        <v>46</v>
      </c>
      <c r="J590" s="268" t="s">
        <v>47</v>
      </c>
      <c r="K590" s="268" t="s">
        <v>197</v>
      </c>
      <c r="L590" s="268" t="s">
        <v>40</v>
      </c>
      <c r="M590" s="269">
        <v>924</v>
      </c>
    </row>
    <row r="591" spans="1:13" ht="13.5" x14ac:dyDescent="0.25">
      <c r="A591" s="268" t="s">
        <v>480</v>
      </c>
      <c r="B591" s="268" t="s">
        <v>481</v>
      </c>
      <c r="C591" s="268" t="s">
        <v>228</v>
      </c>
      <c r="D591" s="240">
        <v>4011</v>
      </c>
      <c r="E591" s="239" t="s">
        <v>471</v>
      </c>
      <c r="F591" s="268" t="s">
        <v>44</v>
      </c>
      <c r="G591" s="268" t="s">
        <v>44</v>
      </c>
      <c r="H591" s="268" t="s">
        <v>45</v>
      </c>
      <c r="I591" s="268" t="s">
        <v>46</v>
      </c>
      <c r="J591" s="268" t="s">
        <v>47</v>
      </c>
      <c r="K591" s="268" t="s">
        <v>197</v>
      </c>
      <c r="L591" s="268" t="s">
        <v>38</v>
      </c>
      <c r="M591" s="269">
        <v>578</v>
      </c>
    </row>
    <row r="592" spans="1:13" ht="13.5" x14ac:dyDescent="0.25">
      <c r="A592" s="268" t="s">
        <v>482</v>
      </c>
      <c r="B592" s="268" t="s">
        <v>483</v>
      </c>
      <c r="C592" s="268" t="s">
        <v>228</v>
      </c>
      <c r="D592" s="240">
        <v>4011</v>
      </c>
      <c r="E592" s="239" t="s">
        <v>471</v>
      </c>
      <c r="F592" s="268" t="s">
        <v>44</v>
      </c>
      <c r="G592" s="268" t="s">
        <v>44</v>
      </c>
      <c r="H592" s="268" t="s">
        <v>45</v>
      </c>
      <c r="I592" s="268" t="s">
        <v>46</v>
      </c>
      <c r="J592" s="268" t="s">
        <v>47</v>
      </c>
      <c r="K592" s="268" t="s">
        <v>185</v>
      </c>
      <c r="L592" s="268" t="s">
        <v>40</v>
      </c>
      <c r="M592" s="269">
        <v>1155</v>
      </c>
    </row>
    <row r="593" spans="1:13" ht="13.5" x14ac:dyDescent="0.25">
      <c r="A593" s="268" t="s">
        <v>484</v>
      </c>
      <c r="B593" s="268" t="s">
        <v>485</v>
      </c>
      <c r="C593" s="268" t="s">
        <v>228</v>
      </c>
      <c r="D593" s="240">
        <v>4011</v>
      </c>
      <c r="E593" s="239" t="s">
        <v>471</v>
      </c>
      <c r="F593" s="268" t="s">
        <v>44</v>
      </c>
      <c r="G593" s="268" t="s">
        <v>44</v>
      </c>
      <c r="H593" s="268" t="s">
        <v>45</v>
      </c>
      <c r="I593" s="268" t="s">
        <v>46</v>
      </c>
      <c r="J593" s="268" t="s">
        <v>47</v>
      </c>
      <c r="K593" s="268" t="s">
        <v>185</v>
      </c>
      <c r="L593" s="268" t="s">
        <v>38</v>
      </c>
      <c r="M593" s="269">
        <v>693</v>
      </c>
    </row>
    <row r="594" spans="1:13" ht="13.5" x14ac:dyDescent="0.25">
      <c r="A594" s="268" t="s">
        <v>486</v>
      </c>
      <c r="B594" s="268" t="s">
        <v>487</v>
      </c>
      <c r="C594" s="268" t="s">
        <v>228</v>
      </c>
      <c r="D594" s="240">
        <v>4011</v>
      </c>
      <c r="E594" s="239" t="s">
        <v>471</v>
      </c>
      <c r="F594" s="268" t="s">
        <v>44</v>
      </c>
      <c r="G594" s="268" t="s">
        <v>44</v>
      </c>
      <c r="H594" s="268" t="s">
        <v>45</v>
      </c>
      <c r="I594" s="268" t="s">
        <v>46</v>
      </c>
      <c r="J594" s="268" t="s">
        <v>47</v>
      </c>
      <c r="K594" s="268" t="s">
        <v>184</v>
      </c>
      <c r="L594" s="268" t="s">
        <v>40</v>
      </c>
      <c r="M594" s="269">
        <v>1732</v>
      </c>
    </row>
    <row r="595" spans="1:13" ht="13.5" x14ac:dyDescent="0.25">
      <c r="A595" s="268" t="s">
        <v>472</v>
      </c>
      <c r="B595" s="268" t="s">
        <v>473</v>
      </c>
      <c r="C595" s="268" t="s">
        <v>228</v>
      </c>
      <c r="D595" s="240">
        <v>4011</v>
      </c>
      <c r="E595" s="239" t="s">
        <v>471</v>
      </c>
      <c r="F595" s="268" t="s">
        <v>44</v>
      </c>
      <c r="G595" s="268" t="s">
        <v>44</v>
      </c>
      <c r="H595" s="268" t="s">
        <v>45</v>
      </c>
      <c r="I595" s="268" t="s">
        <v>46</v>
      </c>
      <c r="J595" s="268" t="s">
        <v>47</v>
      </c>
      <c r="K595" s="268" t="s">
        <v>184</v>
      </c>
      <c r="L595" s="268" t="s">
        <v>38</v>
      </c>
      <c r="M595" s="269">
        <v>1155</v>
      </c>
    </row>
    <row r="596" spans="1:13" ht="13.5" x14ac:dyDescent="0.25">
      <c r="A596" s="268" t="s">
        <v>515</v>
      </c>
      <c r="B596" s="268" t="s">
        <v>479</v>
      </c>
      <c r="C596" s="268" t="s">
        <v>228</v>
      </c>
      <c r="D596" s="240">
        <v>4011</v>
      </c>
      <c r="E596" s="239" t="s">
        <v>471</v>
      </c>
      <c r="F596" s="268" t="s">
        <v>44</v>
      </c>
      <c r="G596" s="268" t="s">
        <v>44</v>
      </c>
      <c r="H596" s="268" t="s">
        <v>45</v>
      </c>
      <c r="I596" s="268" t="s">
        <v>202</v>
      </c>
      <c r="J596" s="268" t="s">
        <v>203</v>
      </c>
      <c r="K596" s="268" t="s">
        <v>197</v>
      </c>
      <c r="L596" s="268" t="s">
        <v>40</v>
      </c>
      <c r="M596" s="269">
        <v>894</v>
      </c>
    </row>
    <row r="597" spans="1:13" ht="13.5" x14ac:dyDescent="0.25">
      <c r="A597" s="268" t="s">
        <v>516</v>
      </c>
      <c r="B597" s="268" t="s">
        <v>481</v>
      </c>
      <c r="C597" s="268" t="s">
        <v>228</v>
      </c>
      <c r="D597" s="240">
        <v>4011</v>
      </c>
      <c r="E597" s="239" t="s">
        <v>471</v>
      </c>
      <c r="F597" s="268" t="s">
        <v>44</v>
      </c>
      <c r="G597" s="268" t="s">
        <v>44</v>
      </c>
      <c r="H597" s="268" t="s">
        <v>45</v>
      </c>
      <c r="I597" s="268" t="s">
        <v>202</v>
      </c>
      <c r="J597" s="268" t="s">
        <v>203</v>
      </c>
      <c r="K597" s="268" t="s">
        <v>197</v>
      </c>
      <c r="L597" s="268" t="s">
        <v>38</v>
      </c>
      <c r="M597" s="269">
        <v>558</v>
      </c>
    </row>
    <row r="598" spans="1:13" ht="13.5" x14ac:dyDescent="0.25">
      <c r="A598" s="268" t="s">
        <v>517</v>
      </c>
      <c r="B598" s="268" t="s">
        <v>483</v>
      </c>
      <c r="C598" s="268" t="s">
        <v>228</v>
      </c>
      <c r="D598" s="240">
        <v>4011</v>
      </c>
      <c r="E598" s="239" t="s">
        <v>471</v>
      </c>
      <c r="F598" s="268" t="s">
        <v>44</v>
      </c>
      <c r="G598" s="268" t="s">
        <v>44</v>
      </c>
      <c r="H598" s="268" t="s">
        <v>45</v>
      </c>
      <c r="I598" s="268" t="s">
        <v>202</v>
      </c>
      <c r="J598" s="268" t="s">
        <v>203</v>
      </c>
      <c r="K598" s="268" t="s">
        <v>185</v>
      </c>
      <c r="L598" s="268" t="s">
        <v>40</v>
      </c>
      <c r="M598" s="269">
        <v>1117</v>
      </c>
    </row>
    <row r="599" spans="1:13" ht="13.5" x14ac:dyDescent="0.25">
      <c r="A599" s="268" t="s">
        <v>518</v>
      </c>
      <c r="B599" s="268" t="s">
        <v>485</v>
      </c>
      <c r="C599" s="268" t="s">
        <v>228</v>
      </c>
      <c r="D599" s="240">
        <v>4011</v>
      </c>
      <c r="E599" s="239" t="s">
        <v>471</v>
      </c>
      <c r="F599" s="268" t="s">
        <v>44</v>
      </c>
      <c r="G599" s="268" t="s">
        <v>44</v>
      </c>
      <c r="H599" s="268" t="s">
        <v>45</v>
      </c>
      <c r="I599" s="268" t="s">
        <v>202</v>
      </c>
      <c r="J599" s="268" t="s">
        <v>203</v>
      </c>
      <c r="K599" s="268" t="s">
        <v>185</v>
      </c>
      <c r="L599" s="268" t="s">
        <v>38</v>
      </c>
      <c r="M599" s="269">
        <v>670</v>
      </c>
    </row>
    <row r="600" spans="1:13" ht="13.5" x14ac:dyDescent="0.25">
      <c r="A600" s="268" t="s">
        <v>519</v>
      </c>
      <c r="B600" s="268" t="s">
        <v>487</v>
      </c>
      <c r="C600" s="268" t="s">
        <v>228</v>
      </c>
      <c r="D600" s="240">
        <v>4011</v>
      </c>
      <c r="E600" s="239" t="s">
        <v>471</v>
      </c>
      <c r="F600" s="268" t="s">
        <v>44</v>
      </c>
      <c r="G600" s="268" t="s">
        <v>44</v>
      </c>
      <c r="H600" s="268" t="s">
        <v>45</v>
      </c>
      <c r="I600" s="268" t="s">
        <v>202</v>
      </c>
      <c r="J600" s="268" t="s">
        <v>203</v>
      </c>
      <c r="K600" s="268" t="s">
        <v>184</v>
      </c>
      <c r="L600" s="268" t="s">
        <v>40</v>
      </c>
      <c r="M600" s="269">
        <v>1675</v>
      </c>
    </row>
    <row r="601" spans="1:13" ht="13.5" x14ac:dyDescent="0.25">
      <c r="A601" s="268" t="s">
        <v>512</v>
      </c>
      <c r="B601" s="268" t="s">
        <v>473</v>
      </c>
      <c r="C601" s="268" t="s">
        <v>228</v>
      </c>
      <c r="D601" s="240">
        <v>4011</v>
      </c>
      <c r="E601" s="239" t="s">
        <v>471</v>
      </c>
      <c r="F601" s="268" t="s">
        <v>44</v>
      </c>
      <c r="G601" s="268" t="s">
        <v>44</v>
      </c>
      <c r="H601" s="268" t="s">
        <v>45</v>
      </c>
      <c r="I601" s="268" t="s">
        <v>202</v>
      </c>
      <c r="J601" s="268" t="s">
        <v>203</v>
      </c>
      <c r="K601" s="268" t="s">
        <v>184</v>
      </c>
      <c r="L601" s="268" t="s">
        <v>38</v>
      </c>
      <c r="M601" s="269">
        <v>1117</v>
      </c>
    </row>
    <row r="602" spans="1:13" ht="13.5" x14ac:dyDescent="0.25">
      <c r="A602" s="268" t="s">
        <v>535</v>
      </c>
      <c r="B602" s="268" t="s">
        <v>479</v>
      </c>
      <c r="C602" s="268" t="s">
        <v>228</v>
      </c>
      <c r="D602" s="240">
        <v>4011</v>
      </c>
      <c r="E602" s="239" t="s">
        <v>471</v>
      </c>
      <c r="F602" s="268" t="s">
        <v>44</v>
      </c>
      <c r="G602" s="268" t="s">
        <v>44</v>
      </c>
      <c r="H602" s="268" t="s">
        <v>45</v>
      </c>
      <c r="I602" s="268" t="s">
        <v>48</v>
      </c>
      <c r="J602" s="268" t="s">
        <v>49</v>
      </c>
      <c r="K602" s="268" t="s">
        <v>197</v>
      </c>
      <c r="L602" s="268" t="s">
        <v>40</v>
      </c>
      <c r="M602" s="269">
        <v>837</v>
      </c>
    </row>
    <row r="603" spans="1:13" ht="13.5" x14ac:dyDescent="0.25">
      <c r="A603" s="268" t="s">
        <v>536</v>
      </c>
      <c r="B603" s="268" t="s">
        <v>481</v>
      </c>
      <c r="C603" s="268" t="s">
        <v>228</v>
      </c>
      <c r="D603" s="240">
        <v>4011</v>
      </c>
      <c r="E603" s="239" t="s">
        <v>471</v>
      </c>
      <c r="F603" s="268" t="s">
        <v>44</v>
      </c>
      <c r="G603" s="268" t="s">
        <v>44</v>
      </c>
      <c r="H603" s="268" t="s">
        <v>45</v>
      </c>
      <c r="I603" s="268" t="s">
        <v>48</v>
      </c>
      <c r="J603" s="268" t="s">
        <v>49</v>
      </c>
      <c r="K603" s="268" t="s">
        <v>197</v>
      </c>
      <c r="L603" s="268" t="s">
        <v>38</v>
      </c>
      <c r="M603" s="269">
        <v>523</v>
      </c>
    </row>
    <row r="604" spans="1:13" ht="13.5" x14ac:dyDescent="0.25">
      <c r="A604" s="268" t="s">
        <v>537</v>
      </c>
      <c r="B604" s="268" t="s">
        <v>483</v>
      </c>
      <c r="C604" s="268" t="s">
        <v>228</v>
      </c>
      <c r="D604" s="240">
        <v>4011</v>
      </c>
      <c r="E604" s="239" t="s">
        <v>471</v>
      </c>
      <c r="F604" s="268" t="s">
        <v>44</v>
      </c>
      <c r="G604" s="268" t="s">
        <v>44</v>
      </c>
      <c r="H604" s="268" t="s">
        <v>45</v>
      </c>
      <c r="I604" s="268" t="s">
        <v>48</v>
      </c>
      <c r="J604" s="268" t="s">
        <v>49</v>
      </c>
      <c r="K604" s="268" t="s">
        <v>185</v>
      </c>
      <c r="L604" s="268" t="s">
        <v>40</v>
      </c>
      <c r="M604" s="269">
        <v>1046</v>
      </c>
    </row>
    <row r="605" spans="1:13" ht="13.5" x14ac:dyDescent="0.25">
      <c r="A605" s="268" t="s">
        <v>538</v>
      </c>
      <c r="B605" s="268" t="s">
        <v>485</v>
      </c>
      <c r="C605" s="268" t="s">
        <v>228</v>
      </c>
      <c r="D605" s="240">
        <v>4011</v>
      </c>
      <c r="E605" s="239" t="s">
        <v>471</v>
      </c>
      <c r="F605" s="268" t="s">
        <v>44</v>
      </c>
      <c r="G605" s="268" t="s">
        <v>44</v>
      </c>
      <c r="H605" s="268" t="s">
        <v>45</v>
      </c>
      <c r="I605" s="268" t="s">
        <v>48</v>
      </c>
      <c r="J605" s="268" t="s">
        <v>49</v>
      </c>
      <c r="K605" s="268" t="s">
        <v>185</v>
      </c>
      <c r="L605" s="268" t="s">
        <v>38</v>
      </c>
      <c r="M605" s="269">
        <v>628</v>
      </c>
    </row>
    <row r="606" spans="1:13" ht="13.5" x14ac:dyDescent="0.25">
      <c r="A606" s="268" t="s">
        <v>539</v>
      </c>
      <c r="B606" s="268" t="s">
        <v>487</v>
      </c>
      <c r="C606" s="268" t="s">
        <v>228</v>
      </c>
      <c r="D606" s="240">
        <v>4011</v>
      </c>
      <c r="E606" s="239" t="s">
        <v>471</v>
      </c>
      <c r="F606" s="268" t="s">
        <v>44</v>
      </c>
      <c r="G606" s="268" t="s">
        <v>44</v>
      </c>
      <c r="H606" s="268" t="s">
        <v>45</v>
      </c>
      <c r="I606" s="268" t="s">
        <v>48</v>
      </c>
      <c r="J606" s="268" t="s">
        <v>49</v>
      </c>
      <c r="K606" s="268" t="s">
        <v>184</v>
      </c>
      <c r="L606" s="268" t="s">
        <v>40</v>
      </c>
      <c r="M606" s="269">
        <v>1569</v>
      </c>
    </row>
    <row r="607" spans="1:13" ht="13.5" x14ac:dyDescent="0.25">
      <c r="A607" s="268" t="s">
        <v>532</v>
      </c>
      <c r="B607" s="268" t="s">
        <v>473</v>
      </c>
      <c r="C607" s="268" t="s">
        <v>228</v>
      </c>
      <c r="D607" s="240">
        <v>4011</v>
      </c>
      <c r="E607" s="239" t="s">
        <v>471</v>
      </c>
      <c r="F607" s="268" t="s">
        <v>44</v>
      </c>
      <c r="G607" s="268" t="s">
        <v>44</v>
      </c>
      <c r="H607" s="268" t="s">
        <v>45</v>
      </c>
      <c r="I607" s="268" t="s">
        <v>48</v>
      </c>
      <c r="J607" s="268" t="s">
        <v>49</v>
      </c>
      <c r="K607" s="268" t="s">
        <v>184</v>
      </c>
      <c r="L607" s="268" t="s">
        <v>38</v>
      </c>
      <c r="M607" s="269">
        <v>1046</v>
      </c>
    </row>
    <row r="608" spans="1:13" ht="13.5" x14ac:dyDescent="0.25">
      <c r="A608" s="268" t="s">
        <v>555</v>
      </c>
      <c r="B608" s="268" t="s">
        <v>479</v>
      </c>
      <c r="C608" s="268" t="s">
        <v>228</v>
      </c>
      <c r="D608" s="240">
        <v>4011</v>
      </c>
      <c r="E608" s="239" t="s">
        <v>471</v>
      </c>
      <c r="F608" s="268" t="s">
        <v>44</v>
      </c>
      <c r="G608" s="268" t="s">
        <v>44</v>
      </c>
      <c r="H608" s="268" t="s">
        <v>45</v>
      </c>
      <c r="I608" s="268" t="s">
        <v>50</v>
      </c>
      <c r="J608" s="268" t="s">
        <v>51</v>
      </c>
      <c r="K608" s="268" t="s">
        <v>197</v>
      </c>
      <c r="L608" s="268" t="s">
        <v>40</v>
      </c>
      <c r="M608" s="269">
        <v>783</v>
      </c>
    </row>
    <row r="609" spans="1:13" ht="13.5" x14ac:dyDescent="0.25">
      <c r="A609" s="268" t="s">
        <v>556</v>
      </c>
      <c r="B609" s="268" t="s">
        <v>481</v>
      </c>
      <c r="C609" s="268" t="s">
        <v>228</v>
      </c>
      <c r="D609" s="240">
        <v>4011</v>
      </c>
      <c r="E609" s="239" t="s">
        <v>471</v>
      </c>
      <c r="F609" s="268" t="s">
        <v>44</v>
      </c>
      <c r="G609" s="268" t="s">
        <v>44</v>
      </c>
      <c r="H609" s="268" t="s">
        <v>45</v>
      </c>
      <c r="I609" s="268" t="s">
        <v>50</v>
      </c>
      <c r="J609" s="268" t="s">
        <v>51</v>
      </c>
      <c r="K609" s="268" t="s">
        <v>197</v>
      </c>
      <c r="L609" s="268" t="s">
        <v>38</v>
      </c>
      <c r="M609" s="269">
        <v>490</v>
      </c>
    </row>
    <row r="610" spans="1:13" ht="13.5" x14ac:dyDescent="0.25">
      <c r="A610" s="268" t="s">
        <v>557</v>
      </c>
      <c r="B610" s="268" t="s">
        <v>483</v>
      </c>
      <c r="C610" s="268" t="s">
        <v>228</v>
      </c>
      <c r="D610" s="240">
        <v>4011</v>
      </c>
      <c r="E610" s="239" t="s">
        <v>471</v>
      </c>
      <c r="F610" s="268" t="s">
        <v>44</v>
      </c>
      <c r="G610" s="268" t="s">
        <v>44</v>
      </c>
      <c r="H610" s="268" t="s">
        <v>45</v>
      </c>
      <c r="I610" s="268" t="s">
        <v>50</v>
      </c>
      <c r="J610" s="268" t="s">
        <v>51</v>
      </c>
      <c r="K610" s="268" t="s">
        <v>185</v>
      </c>
      <c r="L610" s="268" t="s">
        <v>40</v>
      </c>
      <c r="M610" s="269">
        <v>979</v>
      </c>
    </row>
    <row r="611" spans="1:13" ht="13.5" x14ac:dyDescent="0.25">
      <c r="A611" s="268" t="s">
        <v>558</v>
      </c>
      <c r="B611" s="268" t="s">
        <v>485</v>
      </c>
      <c r="C611" s="268" t="s">
        <v>228</v>
      </c>
      <c r="D611" s="240">
        <v>4011</v>
      </c>
      <c r="E611" s="239" t="s">
        <v>471</v>
      </c>
      <c r="F611" s="268" t="s">
        <v>44</v>
      </c>
      <c r="G611" s="268" t="s">
        <v>44</v>
      </c>
      <c r="H611" s="268" t="s">
        <v>45</v>
      </c>
      <c r="I611" s="268" t="s">
        <v>50</v>
      </c>
      <c r="J611" s="268" t="s">
        <v>51</v>
      </c>
      <c r="K611" s="268" t="s">
        <v>185</v>
      </c>
      <c r="L611" s="268" t="s">
        <v>38</v>
      </c>
      <c r="M611" s="269">
        <v>587</v>
      </c>
    </row>
    <row r="612" spans="1:13" ht="13.5" x14ac:dyDescent="0.25">
      <c r="A612" s="268" t="s">
        <v>559</v>
      </c>
      <c r="B612" s="268" t="s">
        <v>487</v>
      </c>
      <c r="C612" s="268" t="s">
        <v>228</v>
      </c>
      <c r="D612" s="240">
        <v>4011</v>
      </c>
      <c r="E612" s="239" t="s">
        <v>471</v>
      </c>
      <c r="F612" s="268" t="s">
        <v>44</v>
      </c>
      <c r="G612" s="268" t="s">
        <v>44</v>
      </c>
      <c r="H612" s="268" t="s">
        <v>45</v>
      </c>
      <c r="I612" s="268" t="s">
        <v>50</v>
      </c>
      <c r="J612" s="268" t="s">
        <v>51</v>
      </c>
      <c r="K612" s="268" t="s">
        <v>184</v>
      </c>
      <c r="L612" s="268" t="s">
        <v>40</v>
      </c>
      <c r="M612" s="269">
        <v>1469</v>
      </c>
    </row>
    <row r="613" spans="1:13" ht="13.5" x14ac:dyDescent="0.25">
      <c r="A613" s="268" t="s">
        <v>552</v>
      </c>
      <c r="B613" s="268" t="s">
        <v>473</v>
      </c>
      <c r="C613" s="268" t="s">
        <v>228</v>
      </c>
      <c r="D613" s="240">
        <v>4011</v>
      </c>
      <c r="E613" s="239" t="s">
        <v>471</v>
      </c>
      <c r="F613" s="268" t="s">
        <v>44</v>
      </c>
      <c r="G613" s="268" t="s">
        <v>44</v>
      </c>
      <c r="H613" s="268" t="s">
        <v>45</v>
      </c>
      <c r="I613" s="268" t="s">
        <v>50</v>
      </c>
      <c r="J613" s="268" t="s">
        <v>51</v>
      </c>
      <c r="K613" s="268" t="s">
        <v>184</v>
      </c>
      <c r="L613" s="268" t="s">
        <v>38</v>
      </c>
      <c r="M613" s="269">
        <v>979</v>
      </c>
    </row>
    <row r="614" spans="1:13" ht="13.5" x14ac:dyDescent="0.25">
      <c r="A614" s="266" t="s">
        <v>1338</v>
      </c>
      <c r="B614" s="266" t="s">
        <v>479</v>
      </c>
      <c r="C614" s="266" t="s">
        <v>228</v>
      </c>
      <c r="D614" s="240">
        <v>4011</v>
      </c>
      <c r="E614" s="239" t="s">
        <v>471</v>
      </c>
      <c r="F614" s="266" t="s">
        <v>44</v>
      </c>
      <c r="G614" s="266" t="s">
        <v>44</v>
      </c>
      <c r="H614" s="266" t="s">
        <v>45</v>
      </c>
      <c r="I614" s="266" t="s">
        <v>308</v>
      </c>
      <c r="J614" s="266" t="s">
        <v>359</v>
      </c>
      <c r="K614" s="266" t="s">
        <v>197</v>
      </c>
      <c r="L614" s="266" t="s">
        <v>40</v>
      </c>
      <c r="M614" s="267">
        <v>1114</v>
      </c>
    </row>
    <row r="615" spans="1:13" ht="13.5" x14ac:dyDescent="0.25">
      <c r="A615" s="266" t="s">
        <v>1342</v>
      </c>
      <c r="B615" s="266" t="s">
        <v>481</v>
      </c>
      <c r="C615" s="266" t="s">
        <v>228</v>
      </c>
      <c r="D615" s="240">
        <v>4011</v>
      </c>
      <c r="E615" s="239" t="s">
        <v>471</v>
      </c>
      <c r="F615" s="266" t="s">
        <v>44</v>
      </c>
      <c r="G615" s="266" t="s">
        <v>44</v>
      </c>
      <c r="H615" s="266" t="s">
        <v>45</v>
      </c>
      <c r="I615" s="266" t="s">
        <v>308</v>
      </c>
      <c r="J615" s="266" t="s">
        <v>359</v>
      </c>
      <c r="K615" s="266" t="s">
        <v>197</v>
      </c>
      <c r="L615" s="266" t="s">
        <v>38</v>
      </c>
      <c r="M615" s="267">
        <v>696</v>
      </c>
    </row>
    <row r="616" spans="1:13" ht="13.5" x14ac:dyDescent="0.25">
      <c r="A616" s="266" t="s">
        <v>1343</v>
      </c>
      <c r="B616" s="266" t="s">
        <v>483</v>
      </c>
      <c r="C616" s="266" t="s">
        <v>228</v>
      </c>
      <c r="D616" s="240">
        <v>4011</v>
      </c>
      <c r="E616" s="239" t="s">
        <v>471</v>
      </c>
      <c r="F616" s="266" t="s">
        <v>44</v>
      </c>
      <c r="G616" s="266" t="s">
        <v>44</v>
      </c>
      <c r="H616" s="266" t="s">
        <v>45</v>
      </c>
      <c r="I616" s="266" t="s">
        <v>308</v>
      </c>
      <c r="J616" s="266" t="s">
        <v>359</v>
      </c>
      <c r="K616" s="266" t="s">
        <v>185</v>
      </c>
      <c r="L616" s="266" t="s">
        <v>40</v>
      </c>
      <c r="M616" s="267">
        <v>1392</v>
      </c>
    </row>
    <row r="617" spans="1:13" ht="13.5" x14ac:dyDescent="0.25">
      <c r="A617" s="266" t="s">
        <v>1344</v>
      </c>
      <c r="B617" s="266" t="s">
        <v>485</v>
      </c>
      <c r="C617" s="266" t="s">
        <v>228</v>
      </c>
      <c r="D617" s="240">
        <v>4011</v>
      </c>
      <c r="E617" s="239" t="s">
        <v>471</v>
      </c>
      <c r="F617" s="266" t="s">
        <v>44</v>
      </c>
      <c r="G617" s="266" t="s">
        <v>44</v>
      </c>
      <c r="H617" s="266" t="s">
        <v>45</v>
      </c>
      <c r="I617" s="266" t="s">
        <v>308</v>
      </c>
      <c r="J617" s="266" t="s">
        <v>359</v>
      </c>
      <c r="K617" s="266" t="s">
        <v>185</v>
      </c>
      <c r="L617" s="266" t="s">
        <v>38</v>
      </c>
      <c r="M617" s="267">
        <v>835</v>
      </c>
    </row>
    <row r="618" spans="1:13" ht="13.5" x14ac:dyDescent="0.25">
      <c r="A618" s="266" t="s">
        <v>1345</v>
      </c>
      <c r="B618" s="266" t="s">
        <v>487</v>
      </c>
      <c r="C618" s="266" t="s">
        <v>228</v>
      </c>
      <c r="D618" s="240">
        <v>4011</v>
      </c>
      <c r="E618" s="239" t="s">
        <v>471</v>
      </c>
      <c r="F618" s="266" t="s">
        <v>44</v>
      </c>
      <c r="G618" s="266" t="s">
        <v>44</v>
      </c>
      <c r="H618" s="266" t="s">
        <v>45</v>
      </c>
      <c r="I618" s="266" t="s">
        <v>308</v>
      </c>
      <c r="J618" s="266" t="s">
        <v>359</v>
      </c>
      <c r="K618" s="266" t="s">
        <v>184</v>
      </c>
      <c r="L618" s="266" t="s">
        <v>40</v>
      </c>
      <c r="M618" s="267">
        <v>2088</v>
      </c>
    </row>
    <row r="619" spans="1:13" ht="13.5" x14ac:dyDescent="0.25">
      <c r="A619" s="266" t="s">
        <v>1346</v>
      </c>
      <c r="B619" s="266" t="s">
        <v>473</v>
      </c>
      <c r="C619" s="266" t="s">
        <v>228</v>
      </c>
      <c r="D619" s="240">
        <v>4011</v>
      </c>
      <c r="E619" s="239" t="s">
        <v>471</v>
      </c>
      <c r="F619" s="266" t="s">
        <v>44</v>
      </c>
      <c r="G619" s="266" t="s">
        <v>44</v>
      </c>
      <c r="H619" s="266" t="s">
        <v>45</v>
      </c>
      <c r="I619" s="266" t="s">
        <v>308</v>
      </c>
      <c r="J619" s="266" t="s">
        <v>359</v>
      </c>
      <c r="K619" s="266" t="s">
        <v>184</v>
      </c>
      <c r="L619" s="266" t="s">
        <v>38</v>
      </c>
      <c r="M619" s="267">
        <v>1392</v>
      </c>
    </row>
    <row r="620" spans="1:13" ht="13.5" x14ac:dyDescent="0.25">
      <c r="A620" s="268" t="s">
        <v>614</v>
      </c>
      <c r="B620" s="268" t="s">
        <v>615</v>
      </c>
      <c r="C620" s="268" t="s">
        <v>228</v>
      </c>
      <c r="D620" s="240">
        <v>4012</v>
      </c>
      <c r="E620" s="239" t="s">
        <v>613</v>
      </c>
      <c r="F620" s="268" t="s">
        <v>44</v>
      </c>
      <c r="G620" s="268" t="s">
        <v>44</v>
      </c>
      <c r="H620" s="268" t="s">
        <v>45</v>
      </c>
      <c r="I620" s="268" t="s">
        <v>46</v>
      </c>
      <c r="J620" s="268" t="s">
        <v>47</v>
      </c>
      <c r="K620" s="268" t="s">
        <v>197</v>
      </c>
      <c r="L620" s="268" t="s">
        <v>40</v>
      </c>
      <c r="M620" s="269">
        <v>1537</v>
      </c>
    </row>
    <row r="621" spans="1:13" ht="13.5" x14ac:dyDescent="0.25">
      <c r="A621" s="268" t="s">
        <v>624</v>
      </c>
      <c r="B621" s="268" t="s">
        <v>625</v>
      </c>
      <c r="C621" s="268" t="s">
        <v>228</v>
      </c>
      <c r="D621" s="240">
        <v>4012</v>
      </c>
      <c r="E621" s="239" t="s">
        <v>613</v>
      </c>
      <c r="F621" s="268" t="s">
        <v>44</v>
      </c>
      <c r="G621" s="268" t="s">
        <v>44</v>
      </c>
      <c r="H621" s="268" t="s">
        <v>45</v>
      </c>
      <c r="I621" s="268" t="s">
        <v>46</v>
      </c>
      <c r="J621" s="268" t="s">
        <v>47</v>
      </c>
      <c r="K621" s="268" t="s">
        <v>197</v>
      </c>
      <c r="L621" s="268" t="s">
        <v>38</v>
      </c>
      <c r="M621" s="269">
        <v>960</v>
      </c>
    </row>
    <row r="622" spans="1:13" ht="13.5" x14ac:dyDescent="0.25">
      <c r="A622" s="268" t="s">
        <v>626</v>
      </c>
      <c r="B622" s="268" t="s">
        <v>627</v>
      </c>
      <c r="C622" s="268" t="s">
        <v>228</v>
      </c>
      <c r="D622" s="240">
        <v>4012</v>
      </c>
      <c r="E622" s="239" t="s">
        <v>613</v>
      </c>
      <c r="F622" s="268" t="s">
        <v>44</v>
      </c>
      <c r="G622" s="268" t="s">
        <v>44</v>
      </c>
      <c r="H622" s="268" t="s">
        <v>45</v>
      </c>
      <c r="I622" s="268" t="s">
        <v>46</v>
      </c>
      <c r="J622" s="268" t="s">
        <v>47</v>
      </c>
      <c r="K622" s="268" t="s">
        <v>185</v>
      </c>
      <c r="L622" s="268" t="s">
        <v>40</v>
      </c>
      <c r="M622" s="269">
        <v>1921</v>
      </c>
    </row>
    <row r="623" spans="1:13" ht="13.5" x14ac:dyDescent="0.25">
      <c r="A623" s="268" t="s">
        <v>611</v>
      </c>
      <c r="B623" s="268" t="s">
        <v>612</v>
      </c>
      <c r="C623" s="268" t="s">
        <v>228</v>
      </c>
      <c r="D623" s="240">
        <v>4012</v>
      </c>
      <c r="E623" s="239" t="s">
        <v>613</v>
      </c>
      <c r="F623" s="268" t="s">
        <v>44</v>
      </c>
      <c r="G623" s="268" t="s">
        <v>44</v>
      </c>
      <c r="H623" s="268" t="s">
        <v>45</v>
      </c>
      <c r="I623" s="268" t="s">
        <v>46</v>
      </c>
      <c r="J623" s="268" t="s">
        <v>47</v>
      </c>
      <c r="K623" s="268" t="s">
        <v>185</v>
      </c>
      <c r="L623" s="268" t="s">
        <v>38</v>
      </c>
      <c r="M623" s="269">
        <v>1153</v>
      </c>
    </row>
    <row r="624" spans="1:13" ht="13.5" x14ac:dyDescent="0.25">
      <c r="A624" s="268" t="s">
        <v>628</v>
      </c>
      <c r="B624" s="268" t="s">
        <v>629</v>
      </c>
      <c r="C624" s="268" t="s">
        <v>228</v>
      </c>
      <c r="D624" s="240">
        <v>4012</v>
      </c>
      <c r="E624" s="239" t="s">
        <v>613</v>
      </c>
      <c r="F624" s="268" t="s">
        <v>44</v>
      </c>
      <c r="G624" s="268" t="s">
        <v>44</v>
      </c>
      <c r="H624" s="268" t="s">
        <v>45</v>
      </c>
      <c r="I624" s="268" t="s">
        <v>46</v>
      </c>
      <c r="J624" s="268" t="s">
        <v>47</v>
      </c>
      <c r="K624" s="268" t="s">
        <v>184</v>
      </c>
      <c r="L624" s="268" t="s">
        <v>40</v>
      </c>
      <c r="M624" s="269">
        <v>2882</v>
      </c>
    </row>
    <row r="625" spans="1:13" ht="13.5" x14ac:dyDescent="0.25">
      <c r="A625" s="268" t="s">
        <v>630</v>
      </c>
      <c r="B625" s="268" t="s">
        <v>631</v>
      </c>
      <c r="C625" s="268" t="s">
        <v>228</v>
      </c>
      <c r="D625" s="240">
        <v>4012</v>
      </c>
      <c r="E625" s="239" t="s">
        <v>613</v>
      </c>
      <c r="F625" s="268" t="s">
        <v>44</v>
      </c>
      <c r="G625" s="268" t="s">
        <v>44</v>
      </c>
      <c r="H625" s="268" t="s">
        <v>45</v>
      </c>
      <c r="I625" s="268" t="s">
        <v>46</v>
      </c>
      <c r="J625" s="268" t="s">
        <v>47</v>
      </c>
      <c r="K625" s="268" t="s">
        <v>184</v>
      </c>
      <c r="L625" s="268" t="s">
        <v>38</v>
      </c>
      <c r="M625" s="269">
        <v>1921</v>
      </c>
    </row>
    <row r="626" spans="1:13" ht="13.5" x14ac:dyDescent="0.25">
      <c r="A626" s="268" t="s">
        <v>674</v>
      </c>
      <c r="B626" s="268" t="s">
        <v>615</v>
      </c>
      <c r="C626" s="268" t="s">
        <v>228</v>
      </c>
      <c r="D626" s="240">
        <v>4012</v>
      </c>
      <c r="E626" s="239" t="s">
        <v>613</v>
      </c>
      <c r="F626" s="268" t="s">
        <v>44</v>
      </c>
      <c r="G626" s="268" t="s">
        <v>44</v>
      </c>
      <c r="H626" s="268" t="s">
        <v>45</v>
      </c>
      <c r="I626" s="268" t="s">
        <v>202</v>
      </c>
      <c r="J626" s="268" t="s">
        <v>203</v>
      </c>
      <c r="K626" s="268" t="s">
        <v>197</v>
      </c>
      <c r="L626" s="268" t="s">
        <v>40</v>
      </c>
      <c r="M626" s="269">
        <v>1486</v>
      </c>
    </row>
    <row r="627" spans="1:13" ht="13.5" x14ac:dyDescent="0.25">
      <c r="A627" s="268" t="s">
        <v>679</v>
      </c>
      <c r="B627" s="268" t="s">
        <v>625</v>
      </c>
      <c r="C627" s="268" t="s">
        <v>228</v>
      </c>
      <c r="D627" s="240">
        <v>4012</v>
      </c>
      <c r="E627" s="239" t="s">
        <v>613</v>
      </c>
      <c r="F627" s="268" t="s">
        <v>44</v>
      </c>
      <c r="G627" s="268" t="s">
        <v>44</v>
      </c>
      <c r="H627" s="268" t="s">
        <v>45</v>
      </c>
      <c r="I627" s="268" t="s">
        <v>202</v>
      </c>
      <c r="J627" s="268" t="s">
        <v>203</v>
      </c>
      <c r="K627" s="268" t="s">
        <v>197</v>
      </c>
      <c r="L627" s="268" t="s">
        <v>38</v>
      </c>
      <c r="M627" s="269">
        <v>929</v>
      </c>
    </row>
    <row r="628" spans="1:13" ht="13.5" x14ac:dyDescent="0.25">
      <c r="A628" s="268" t="s">
        <v>680</v>
      </c>
      <c r="B628" s="268" t="s">
        <v>627</v>
      </c>
      <c r="C628" s="268" t="s">
        <v>228</v>
      </c>
      <c r="D628" s="240">
        <v>4012</v>
      </c>
      <c r="E628" s="239" t="s">
        <v>613</v>
      </c>
      <c r="F628" s="268" t="s">
        <v>44</v>
      </c>
      <c r="G628" s="268" t="s">
        <v>44</v>
      </c>
      <c r="H628" s="268" t="s">
        <v>45</v>
      </c>
      <c r="I628" s="268" t="s">
        <v>202</v>
      </c>
      <c r="J628" s="268" t="s">
        <v>203</v>
      </c>
      <c r="K628" s="268" t="s">
        <v>185</v>
      </c>
      <c r="L628" s="268" t="s">
        <v>40</v>
      </c>
      <c r="M628" s="269">
        <v>1858</v>
      </c>
    </row>
    <row r="629" spans="1:13" ht="13.5" x14ac:dyDescent="0.25">
      <c r="A629" s="268" t="s">
        <v>673</v>
      </c>
      <c r="B629" s="268" t="s">
        <v>612</v>
      </c>
      <c r="C629" s="268" t="s">
        <v>228</v>
      </c>
      <c r="D629" s="240">
        <v>4012</v>
      </c>
      <c r="E629" s="239" t="s">
        <v>613</v>
      </c>
      <c r="F629" s="268" t="s">
        <v>44</v>
      </c>
      <c r="G629" s="268" t="s">
        <v>44</v>
      </c>
      <c r="H629" s="268" t="s">
        <v>45</v>
      </c>
      <c r="I629" s="268" t="s">
        <v>202</v>
      </c>
      <c r="J629" s="268" t="s">
        <v>203</v>
      </c>
      <c r="K629" s="268" t="s">
        <v>185</v>
      </c>
      <c r="L629" s="268" t="s">
        <v>38</v>
      </c>
      <c r="M629" s="269">
        <v>1115</v>
      </c>
    </row>
    <row r="630" spans="1:13" ht="13.5" x14ac:dyDescent="0.25">
      <c r="A630" s="268" t="s">
        <v>681</v>
      </c>
      <c r="B630" s="268" t="s">
        <v>629</v>
      </c>
      <c r="C630" s="268" t="s">
        <v>228</v>
      </c>
      <c r="D630" s="240">
        <v>4012</v>
      </c>
      <c r="E630" s="239" t="s">
        <v>613</v>
      </c>
      <c r="F630" s="268" t="s">
        <v>44</v>
      </c>
      <c r="G630" s="268" t="s">
        <v>44</v>
      </c>
      <c r="H630" s="268" t="s">
        <v>45</v>
      </c>
      <c r="I630" s="268" t="s">
        <v>202</v>
      </c>
      <c r="J630" s="268" t="s">
        <v>203</v>
      </c>
      <c r="K630" s="268" t="s">
        <v>184</v>
      </c>
      <c r="L630" s="268" t="s">
        <v>40</v>
      </c>
      <c r="M630" s="269">
        <v>2786</v>
      </c>
    </row>
    <row r="631" spans="1:13" ht="13.5" x14ac:dyDescent="0.25">
      <c r="A631" s="268" t="s">
        <v>682</v>
      </c>
      <c r="B631" s="268" t="s">
        <v>631</v>
      </c>
      <c r="C631" s="268" t="s">
        <v>228</v>
      </c>
      <c r="D631" s="240">
        <v>4012</v>
      </c>
      <c r="E631" s="239" t="s">
        <v>613</v>
      </c>
      <c r="F631" s="268" t="s">
        <v>44</v>
      </c>
      <c r="G631" s="268" t="s">
        <v>44</v>
      </c>
      <c r="H631" s="268" t="s">
        <v>45</v>
      </c>
      <c r="I631" s="268" t="s">
        <v>202</v>
      </c>
      <c r="J631" s="268" t="s">
        <v>203</v>
      </c>
      <c r="K631" s="268" t="s">
        <v>184</v>
      </c>
      <c r="L631" s="268" t="s">
        <v>38</v>
      </c>
      <c r="M631" s="269">
        <v>1858</v>
      </c>
    </row>
    <row r="632" spans="1:13" ht="13.5" x14ac:dyDescent="0.25">
      <c r="A632" s="268" t="s">
        <v>704</v>
      </c>
      <c r="B632" s="268" t="s">
        <v>615</v>
      </c>
      <c r="C632" s="268" t="s">
        <v>228</v>
      </c>
      <c r="D632" s="240">
        <v>4012</v>
      </c>
      <c r="E632" s="239" t="s">
        <v>613</v>
      </c>
      <c r="F632" s="268" t="s">
        <v>44</v>
      </c>
      <c r="G632" s="268" t="s">
        <v>44</v>
      </c>
      <c r="H632" s="268" t="s">
        <v>45</v>
      </c>
      <c r="I632" s="268" t="s">
        <v>48</v>
      </c>
      <c r="J632" s="268" t="s">
        <v>49</v>
      </c>
      <c r="K632" s="268" t="s">
        <v>197</v>
      </c>
      <c r="L632" s="268" t="s">
        <v>40</v>
      </c>
      <c r="M632" s="269">
        <v>1392</v>
      </c>
    </row>
    <row r="633" spans="1:13" ht="13.5" x14ac:dyDescent="0.25">
      <c r="A633" s="268" t="s">
        <v>709</v>
      </c>
      <c r="B633" s="268" t="s">
        <v>625</v>
      </c>
      <c r="C633" s="268" t="s">
        <v>228</v>
      </c>
      <c r="D633" s="240">
        <v>4012</v>
      </c>
      <c r="E633" s="239" t="s">
        <v>613</v>
      </c>
      <c r="F633" s="268" t="s">
        <v>44</v>
      </c>
      <c r="G633" s="268" t="s">
        <v>44</v>
      </c>
      <c r="H633" s="268" t="s">
        <v>45</v>
      </c>
      <c r="I633" s="268" t="s">
        <v>48</v>
      </c>
      <c r="J633" s="268" t="s">
        <v>49</v>
      </c>
      <c r="K633" s="268" t="s">
        <v>197</v>
      </c>
      <c r="L633" s="268" t="s">
        <v>38</v>
      </c>
      <c r="M633" s="269">
        <v>870</v>
      </c>
    </row>
    <row r="634" spans="1:13" ht="13.5" x14ac:dyDescent="0.25">
      <c r="A634" s="268" t="s">
        <v>710</v>
      </c>
      <c r="B634" s="268" t="s">
        <v>627</v>
      </c>
      <c r="C634" s="268" t="s">
        <v>228</v>
      </c>
      <c r="D634" s="240">
        <v>4012</v>
      </c>
      <c r="E634" s="239" t="s">
        <v>613</v>
      </c>
      <c r="F634" s="268" t="s">
        <v>44</v>
      </c>
      <c r="G634" s="268" t="s">
        <v>44</v>
      </c>
      <c r="H634" s="268" t="s">
        <v>45</v>
      </c>
      <c r="I634" s="268" t="s">
        <v>48</v>
      </c>
      <c r="J634" s="268" t="s">
        <v>49</v>
      </c>
      <c r="K634" s="268" t="s">
        <v>185</v>
      </c>
      <c r="L634" s="268" t="s">
        <v>40</v>
      </c>
      <c r="M634" s="269">
        <v>1739</v>
      </c>
    </row>
    <row r="635" spans="1:13" ht="13.5" x14ac:dyDescent="0.25">
      <c r="A635" s="268" t="s">
        <v>703</v>
      </c>
      <c r="B635" s="268" t="s">
        <v>612</v>
      </c>
      <c r="C635" s="268" t="s">
        <v>228</v>
      </c>
      <c r="D635" s="240">
        <v>4012</v>
      </c>
      <c r="E635" s="239" t="s">
        <v>613</v>
      </c>
      <c r="F635" s="268" t="s">
        <v>44</v>
      </c>
      <c r="G635" s="268" t="s">
        <v>44</v>
      </c>
      <c r="H635" s="268" t="s">
        <v>45</v>
      </c>
      <c r="I635" s="268" t="s">
        <v>48</v>
      </c>
      <c r="J635" s="268" t="s">
        <v>49</v>
      </c>
      <c r="K635" s="268" t="s">
        <v>185</v>
      </c>
      <c r="L635" s="268" t="s">
        <v>38</v>
      </c>
      <c r="M635" s="269">
        <v>1044</v>
      </c>
    </row>
    <row r="636" spans="1:13" ht="13.5" x14ac:dyDescent="0.25">
      <c r="A636" s="268" t="s">
        <v>711</v>
      </c>
      <c r="B636" s="268" t="s">
        <v>629</v>
      </c>
      <c r="C636" s="268" t="s">
        <v>228</v>
      </c>
      <c r="D636" s="240">
        <v>4012</v>
      </c>
      <c r="E636" s="239" t="s">
        <v>613</v>
      </c>
      <c r="F636" s="268" t="s">
        <v>44</v>
      </c>
      <c r="G636" s="268" t="s">
        <v>44</v>
      </c>
      <c r="H636" s="268" t="s">
        <v>45</v>
      </c>
      <c r="I636" s="268" t="s">
        <v>48</v>
      </c>
      <c r="J636" s="268" t="s">
        <v>49</v>
      </c>
      <c r="K636" s="268" t="s">
        <v>184</v>
      </c>
      <c r="L636" s="268" t="s">
        <v>40</v>
      </c>
      <c r="M636" s="269">
        <v>2609</v>
      </c>
    </row>
    <row r="637" spans="1:13" ht="13.5" x14ac:dyDescent="0.25">
      <c r="A637" s="268" t="s">
        <v>712</v>
      </c>
      <c r="B637" s="268" t="s">
        <v>631</v>
      </c>
      <c r="C637" s="268" t="s">
        <v>228</v>
      </c>
      <c r="D637" s="240">
        <v>4012</v>
      </c>
      <c r="E637" s="239" t="s">
        <v>613</v>
      </c>
      <c r="F637" s="268" t="s">
        <v>44</v>
      </c>
      <c r="G637" s="268" t="s">
        <v>44</v>
      </c>
      <c r="H637" s="268" t="s">
        <v>45</v>
      </c>
      <c r="I637" s="268" t="s">
        <v>48</v>
      </c>
      <c r="J637" s="268" t="s">
        <v>49</v>
      </c>
      <c r="K637" s="268" t="s">
        <v>184</v>
      </c>
      <c r="L637" s="268" t="s">
        <v>38</v>
      </c>
      <c r="M637" s="269">
        <v>1739</v>
      </c>
    </row>
    <row r="638" spans="1:13" ht="13.5" x14ac:dyDescent="0.25">
      <c r="A638" s="268" t="s">
        <v>734</v>
      </c>
      <c r="B638" s="268" t="s">
        <v>615</v>
      </c>
      <c r="C638" s="268" t="s">
        <v>228</v>
      </c>
      <c r="D638" s="240">
        <v>4012</v>
      </c>
      <c r="E638" s="239" t="s">
        <v>613</v>
      </c>
      <c r="F638" s="268" t="s">
        <v>44</v>
      </c>
      <c r="G638" s="268" t="s">
        <v>44</v>
      </c>
      <c r="H638" s="268" t="s">
        <v>45</v>
      </c>
      <c r="I638" s="268" t="s">
        <v>50</v>
      </c>
      <c r="J638" s="268" t="s">
        <v>51</v>
      </c>
      <c r="K638" s="268" t="s">
        <v>197</v>
      </c>
      <c r="L638" s="268" t="s">
        <v>40</v>
      </c>
      <c r="M638" s="269">
        <v>1303</v>
      </c>
    </row>
    <row r="639" spans="1:13" ht="13.5" x14ac:dyDescent="0.25">
      <c r="A639" s="268" t="s">
        <v>739</v>
      </c>
      <c r="B639" s="268" t="s">
        <v>625</v>
      </c>
      <c r="C639" s="268" t="s">
        <v>228</v>
      </c>
      <c r="D639" s="240">
        <v>4012</v>
      </c>
      <c r="E639" s="239" t="s">
        <v>613</v>
      </c>
      <c r="F639" s="268" t="s">
        <v>44</v>
      </c>
      <c r="G639" s="268" t="s">
        <v>44</v>
      </c>
      <c r="H639" s="268" t="s">
        <v>45</v>
      </c>
      <c r="I639" s="268" t="s">
        <v>50</v>
      </c>
      <c r="J639" s="268" t="s">
        <v>51</v>
      </c>
      <c r="K639" s="268" t="s">
        <v>197</v>
      </c>
      <c r="L639" s="268" t="s">
        <v>38</v>
      </c>
      <c r="M639" s="269">
        <v>814</v>
      </c>
    </row>
    <row r="640" spans="1:13" ht="13.5" x14ac:dyDescent="0.25">
      <c r="A640" s="268" t="s">
        <v>740</v>
      </c>
      <c r="B640" s="268" t="s">
        <v>627</v>
      </c>
      <c r="C640" s="268" t="s">
        <v>228</v>
      </c>
      <c r="D640" s="240">
        <v>4012</v>
      </c>
      <c r="E640" s="239" t="s">
        <v>613</v>
      </c>
      <c r="F640" s="268" t="s">
        <v>44</v>
      </c>
      <c r="G640" s="268" t="s">
        <v>44</v>
      </c>
      <c r="H640" s="268" t="s">
        <v>45</v>
      </c>
      <c r="I640" s="268" t="s">
        <v>50</v>
      </c>
      <c r="J640" s="268" t="s">
        <v>51</v>
      </c>
      <c r="K640" s="268" t="s">
        <v>185</v>
      </c>
      <c r="L640" s="268" t="s">
        <v>40</v>
      </c>
      <c r="M640" s="269">
        <v>1628</v>
      </c>
    </row>
    <row r="641" spans="1:13" ht="13.5" x14ac:dyDescent="0.25">
      <c r="A641" s="268" t="s">
        <v>733</v>
      </c>
      <c r="B641" s="268" t="s">
        <v>612</v>
      </c>
      <c r="C641" s="268" t="s">
        <v>228</v>
      </c>
      <c r="D641" s="240">
        <v>4012</v>
      </c>
      <c r="E641" s="239" t="s">
        <v>613</v>
      </c>
      <c r="F641" s="268" t="s">
        <v>44</v>
      </c>
      <c r="G641" s="268" t="s">
        <v>44</v>
      </c>
      <c r="H641" s="268" t="s">
        <v>45</v>
      </c>
      <c r="I641" s="268" t="s">
        <v>50</v>
      </c>
      <c r="J641" s="268" t="s">
        <v>51</v>
      </c>
      <c r="K641" s="268" t="s">
        <v>185</v>
      </c>
      <c r="L641" s="268" t="s">
        <v>38</v>
      </c>
      <c r="M641" s="269">
        <v>977</v>
      </c>
    </row>
    <row r="642" spans="1:13" ht="13.5" x14ac:dyDescent="0.25">
      <c r="A642" s="268" t="s">
        <v>741</v>
      </c>
      <c r="B642" s="268" t="s">
        <v>629</v>
      </c>
      <c r="C642" s="268" t="s">
        <v>228</v>
      </c>
      <c r="D642" s="240">
        <v>4012</v>
      </c>
      <c r="E642" s="239" t="s">
        <v>613</v>
      </c>
      <c r="F642" s="268" t="s">
        <v>44</v>
      </c>
      <c r="G642" s="268" t="s">
        <v>44</v>
      </c>
      <c r="H642" s="268" t="s">
        <v>45</v>
      </c>
      <c r="I642" s="268" t="s">
        <v>50</v>
      </c>
      <c r="J642" s="268" t="s">
        <v>51</v>
      </c>
      <c r="K642" s="268" t="s">
        <v>184</v>
      </c>
      <c r="L642" s="268" t="s">
        <v>40</v>
      </c>
      <c r="M642" s="269">
        <v>2443</v>
      </c>
    </row>
    <row r="643" spans="1:13" ht="13.5" x14ac:dyDescent="0.25">
      <c r="A643" s="268" t="s">
        <v>742</v>
      </c>
      <c r="B643" s="268" t="s">
        <v>631</v>
      </c>
      <c r="C643" s="268" t="s">
        <v>228</v>
      </c>
      <c r="D643" s="240">
        <v>4012</v>
      </c>
      <c r="E643" s="239" t="s">
        <v>613</v>
      </c>
      <c r="F643" s="268" t="s">
        <v>44</v>
      </c>
      <c r="G643" s="268" t="s">
        <v>44</v>
      </c>
      <c r="H643" s="268" t="s">
        <v>45</v>
      </c>
      <c r="I643" s="268" t="s">
        <v>50</v>
      </c>
      <c r="J643" s="268" t="s">
        <v>51</v>
      </c>
      <c r="K643" s="268" t="s">
        <v>184</v>
      </c>
      <c r="L643" s="268" t="s">
        <v>38</v>
      </c>
      <c r="M643" s="269">
        <v>1628</v>
      </c>
    </row>
    <row r="644" spans="1:13" ht="13.5" x14ac:dyDescent="0.25">
      <c r="A644" s="268" t="s">
        <v>764</v>
      </c>
      <c r="B644" s="268" t="s">
        <v>615</v>
      </c>
      <c r="C644" s="268" t="s">
        <v>228</v>
      </c>
      <c r="D644" s="240">
        <v>4012</v>
      </c>
      <c r="E644" s="239" t="s">
        <v>613</v>
      </c>
      <c r="F644" s="268" t="s">
        <v>44</v>
      </c>
      <c r="G644" s="268" t="s">
        <v>44</v>
      </c>
      <c r="H644" s="268" t="s">
        <v>45</v>
      </c>
      <c r="I644" s="268" t="s">
        <v>204</v>
      </c>
      <c r="J644" s="268" t="s">
        <v>205</v>
      </c>
      <c r="K644" s="268" t="s">
        <v>197</v>
      </c>
      <c r="L644" s="268" t="s">
        <v>40</v>
      </c>
      <c r="M644" s="269">
        <v>1258</v>
      </c>
    </row>
    <row r="645" spans="1:13" ht="13.5" x14ac:dyDescent="0.25">
      <c r="A645" s="268" t="s">
        <v>769</v>
      </c>
      <c r="B645" s="268" t="s">
        <v>625</v>
      </c>
      <c r="C645" s="268" t="s">
        <v>228</v>
      </c>
      <c r="D645" s="240">
        <v>4012</v>
      </c>
      <c r="E645" s="239" t="s">
        <v>613</v>
      </c>
      <c r="F645" s="268" t="s">
        <v>44</v>
      </c>
      <c r="G645" s="268" t="s">
        <v>44</v>
      </c>
      <c r="H645" s="268" t="s">
        <v>45</v>
      </c>
      <c r="I645" s="268" t="s">
        <v>204</v>
      </c>
      <c r="J645" s="268" t="s">
        <v>205</v>
      </c>
      <c r="K645" s="268" t="s">
        <v>197</v>
      </c>
      <c r="L645" s="268" t="s">
        <v>38</v>
      </c>
      <c r="M645" s="269">
        <v>786</v>
      </c>
    </row>
    <row r="646" spans="1:13" ht="13.5" x14ac:dyDescent="0.25">
      <c r="A646" s="268" t="s">
        <v>770</v>
      </c>
      <c r="B646" s="268" t="s">
        <v>627</v>
      </c>
      <c r="C646" s="268" t="s">
        <v>228</v>
      </c>
      <c r="D646" s="240">
        <v>4012</v>
      </c>
      <c r="E646" s="239" t="s">
        <v>613</v>
      </c>
      <c r="F646" s="268" t="s">
        <v>44</v>
      </c>
      <c r="G646" s="268" t="s">
        <v>44</v>
      </c>
      <c r="H646" s="268" t="s">
        <v>45</v>
      </c>
      <c r="I646" s="268" t="s">
        <v>204</v>
      </c>
      <c r="J646" s="268" t="s">
        <v>205</v>
      </c>
      <c r="K646" s="268" t="s">
        <v>185</v>
      </c>
      <c r="L646" s="268" t="s">
        <v>40</v>
      </c>
      <c r="M646" s="269">
        <v>1572</v>
      </c>
    </row>
    <row r="647" spans="1:13" ht="13.5" x14ac:dyDescent="0.25">
      <c r="A647" s="268" t="s">
        <v>763</v>
      </c>
      <c r="B647" s="268" t="s">
        <v>612</v>
      </c>
      <c r="C647" s="268" t="s">
        <v>228</v>
      </c>
      <c r="D647" s="240">
        <v>4012</v>
      </c>
      <c r="E647" s="239" t="s">
        <v>613</v>
      </c>
      <c r="F647" s="268" t="s">
        <v>44</v>
      </c>
      <c r="G647" s="268" t="s">
        <v>44</v>
      </c>
      <c r="H647" s="268" t="s">
        <v>45</v>
      </c>
      <c r="I647" s="268" t="s">
        <v>204</v>
      </c>
      <c r="J647" s="268" t="s">
        <v>205</v>
      </c>
      <c r="K647" s="268" t="s">
        <v>185</v>
      </c>
      <c r="L647" s="268" t="s">
        <v>38</v>
      </c>
      <c r="M647" s="269">
        <v>943</v>
      </c>
    </row>
    <row r="648" spans="1:13" ht="13.5" x14ac:dyDescent="0.25">
      <c r="A648" s="268" t="s">
        <v>771</v>
      </c>
      <c r="B648" s="268" t="s">
        <v>629</v>
      </c>
      <c r="C648" s="268" t="s">
        <v>228</v>
      </c>
      <c r="D648" s="240">
        <v>4012</v>
      </c>
      <c r="E648" s="239" t="s">
        <v>613</v>
      </c>
      <c r="F648" s="268" t="s">
        <v>44</v>
      </c>
      <c r="G648" s="268" t="s">
        <v>44</v>
      </c>
      <c r="H648" s="268" t="s">
        <v>45</v>
      </c>
      <c r="I648" s="268" t="s">
        <v>204</v>
      </c>
      <c r="J648" s="268" t="s">
        <v>205</v>
      </c>
      <c r="K648" s="268" t="s">
        <v>184</v>
      </c>
      <c r="L648" s="268" t="s">
        <v>40</v>
      </c>
      <c r="M648" s="269">
        <v>2358</v>
      </c>
    </row>
    <row r="649" spans="1:13" ht="13.5" x14ac:dyDescent="0.25">
      <c r="A649" s="268" t="s">
        <v>772</v>
      </c>
      <c r="B649" s="268" t="s">
        <v>631</v>
      </c>
      <c r="C649" s="268" t="s">
        <v>228</v>
      </c>
      <c r="D649" s="240">
        <v>4012</v>
      </c>
      <c r="E649" s="239" t="s">
        <v>613</v>
      </c>
      <c r="F649" s="268" t="s">
        <v>44</v>
      </c>
      <c r="G649" s="268" t="s">
        <v>44</v>
      </c>
      <c r="H649" s="268" t="s">
        <v>45</v>
      </c>
      <c r="I649" s="268" t="s">
        <v>204</v>
      </c>
      <c r="J649" s="268" t="s">
        <v>205</v>
      </c>
      <c r="K649" s="268" t="s">
        <v>184</v>
      </c>
      <c r="L649" s="268" t="s">
        <v>38</v>
      </c>
      <c r="M649" s="269">
        <v>1572</v>
      </c>
    </row>
    <row r="650" spans="1:13" ht="13.5" x14ac:dyDescent="0.25">
      <c r="A650" s="268" t="s">
        <v>794</v>
      </c>
      <c r="B650" s="268" t="s">
        <v>615</v>
      </c>
      <c r="C650" s="268" t="s">
        <v>228</v>
      </c>
      <c r="D650" s="240">
        <v>4012</v>
      </c>
      <c r="E650" s="239" t="s">
        <v>613</v>
      </c>
      <c r="F650" s="268" t="s">
        <v>44</v>
      </c>
      <c r="G650" s="268" t="s">
        <v>44</v>
      </c>
      <c r="H650" s="268" t="s">
        <v>45</v>
      </c>
      <c r="I650" s="268" t="s">
        <v>52</v>
      </c>
      <c r="J650" s="268" t="s">
        <v>53</v>
      </c>
      <c r="K650" s="268" t="s">
        <v>197</v>
      </c>
      <c r="L650" s="268" t="s">
        <v>40</v>
      </c>
      <c r="M650" s="269">
        <v>1161</v>
      </c>
    </row>
    <row r="651" spans="1:13" ht="13.5" x14ac:dyDescent="0.25">
      <c r="A651" s="268" t="s">
        <v>799</v>
      </c>
      <c r="B651" s="268" t="s">
        <v>625</v>
      </c>
      <c r="C651" s="268" t="s">
        <v>228</v>
      </c>
      <c r="D651" s="240">
        <v>4012</v>
      </c>
      <c r="E651" s="239" t="s">
        <v>613</v>
      </c>
      <c r="F651" s="268" t="s">
        <v>44</v>
      </c>
      <c r="G651" s="268" t="s">
        <v>44</v>
      </c>
      <c r="H651" s="268" t="s">
        <v>45</v>
      </c>
      <c r="I651" s="268" t="s">
        <v>52</v>
      </c>
      <c r="J651" s="268" t="s">
        <v>53</v>
      </c>
      <c r="K651" s="268" t="s">
        <v>197</v>
      </c>
      <c r="L651" s="268" t="s">
        <v>38</v>
      </c>
      <c r="M651" s="269">
        <v>726</v>
      </c>
    </row>
    <row r="652" spans="1:13" ht="13.5" x14ac:dyDescent="0.25">
      <c r="A652" s="268" t="s">
        <v>800</v>
      </c>
      <c r="B652" s="268" t="s">
        <v>627</v>
      </c>
      <c r="C652" s="268" t="s">
        <v>228</v>
      </c>
      <c r="D652" s="240">
        <v>4012</v>
      </c>
      <c r="E652" s="239" t="s">
        <v>613</v>
      </c>
      <c r="F652" s="268" t="s">
        <v>44</v>
      </c>
      <c r="G652" s="268" t="s">
        <v>44</v>
      </c>
      <c r="H652" s="268" t="s">
        <v>45</v>
      </c>
      <c r="I652" s="268" t="s">
        <v>52</v>
      </c>
      <c r="J652" s="268" t="s">
        <v>53</v>
      </c>
      <c r="K652" s="268" t="s">
        <v>185</v>
      </c>
      <c r="L652" s="268" t="s">
        <v>40</v>
      </c>
      <c r="M652" s="269">
        <v>1452</v>
      </c>
    </row>
    <row r="653" spans="1:13" ht="13.5" x14ac:dyDescent="0.25">
      <c r="A653" s="268" t="s">
        <v>793</v>
      </c>
      <c r="B653" s="268" t="s">
        <v>612</v>
      </c>
      <c r="C653" s="268" t="s">
        <v>228</v>
      </c>
      <c r="D653" s="240">
        <v>4012</v>
      </c>
      <c r="E653" s="239" t="s">
        <v>613</v>
      </c>
      <c r="F653" s="268" t="s">
        <v>44</v>
      </c>
      <c r="G653" s="268" t="s">
        <v>44</v>
      </c>
      <c r="H653" s="268" t="s">
        <v>45</v>
      </c>
      <c r="I653" s="268" t="s">
        <v>52</v>
      </c>
      <c r="J653" s="268" t="s">
        <v>53</v>
      </c>
      <c r="K653" s="268" t="s">
        <v>185</v>
      </c>
      <c r="L653" s="268" t="s">
        <v>38</v>
      </c>
      <c r="M653" s="269">
        <v>871</v>
      </c>
    </row>
    <row r="654" spans="1:13" ht="13.5" x14ac:dyDescent="0.25">
      <c r="A654" s="268" t="s">
        <v>801</v>
      </c>
      <c r="B654" s="268" t="s">
        <v>629</v>
      </c>
      <c r="C654" s="268" t="s">
        <v>228</v>
      </c>
      <c r="D654" s="240">
        <v>4012</v>
      </c>
      <c r="E654" s="239" t="s">
        <v>613</v>
      </c>
      <c r="F654" s="268" t="s">
        <v>44</v>
      </c>
      <c r="G654" s="268" t="s">
        <v>44</v>
      </c>
      <c r="H654" s="268" t="s">
        <v>45</v>
      </c>
      <c r="I654" s="268" t="s">
        <v>52</v>
      </c>
      <c r="J654" s="268" t="s">
        <v>53</v>
      </c>
      <c r="K654" s="268" t="s">
        <v>184</v>
      </c>
      <c r="L654" s="268" t="s">
        <v>40</v>
      </c>
      <c r="M654" s="269">
        <v>2177</v>
      </c>
    </row>
    <row r="655" spans="1:13" ht="13.5" x14ac:dyDescent="0.25">
      <c r="A655" s="268" t="s">
        <v>802</v>
      </c>
      <c r="B655" s="268" t="s">
        <v>631</v>
      </c>
      <c r="C655" s="268" t="s">
        <v>228</v>
      </c>
      <c r="D655" s="240">
        <v>4012</v>
      </c>
      <c r="E655" s="239" t="s">
        <v>613</v>
      </c>
      <c r="F655" s="268" t="s">
        <v>44</v>
      </c>
      <c r="G655" s="268" t="s">
        <v>44</v>
      </c>
      <c r="H655" s="268" t="s">
        <v>45</v>
      </c>
      <c r="I655" s="268" t="s">
        <v>52</v>
      </c>
      <c r="J655" s="268" t="s">
        <v>53</v>
      </c>
      <c r="K655" s="268" t="s">
        <v>184</v>
      </c>
      <c r="L655" s="268" t="s">
        <v>38</v>
      </c>
      <c r="M655" s="269">
        <v>1452</v>
      </c>
    </row>
    <row r="656" spans="1:13" ht="13.5" x14ac:dyDescent="0.25">
      <c r="A656" s="268" t="s">
        <v>824</v>
      </c>
      <c r="B656" s="268" t="s">
        <v>615</v>
      </c>
      <c r="C656" s="268" t="s">
        <v>228</v>
      </c>
      <c r="D656" s="240">
        <v>4012</v>
      </c>
      <c r="E656" s="239" t="s">
        <v>613</v>
      </c>
      <c r="F656" s="268" t="s">
        <v>44</v>
      </c>
      <c r="G656" s="268" t="s">
        <v>44</v>
      </c>
      <c r="H656" s="268" t="s">
        <v>45</v>
      </c>
      <c r="I656" s="268" t="s">
        <v>54</v>
      </c>
      <c r="J656" s="268" t="s">
        <v>55</v>
      </c>
      <c r="K656" s="268" t="s">
        <v>197</v>
      </c>
      <c r="L656" s="268" t="s">
        <v>40</v>
      </c>
      <c r="M656" s="269">
        <v>1064</v>
      </c>
    </row>
    <row r="657" spans="1:13" ht="13.5" x14ac:dyDescent="0.25">
      <c r="A657" s="268" t="s">
        <v>829</v>
      </c>
      <c r="B657" s="268" t="s">
        <v>625</v>
      </c>
      <c r="C657" s="268" t="s">
        <v>228</v>
      </c>
      <c r="D657" s="240">
        <v>4012</v>
      </c>
      <c r="E657" s="239" t="s">
        <v>613</v>
      </c>
      <c r="F657" s="268" t="s">
        <v>44</v>
      </c>
      <c r="G657" s="268" t="s">
        <v>44</v>
      </c>
      <c r="H657" s="268" t="s">
        <v>45</v>
      </c>
      <c r="I657" s="268" t="s">
        <v>54</v>
      </c>
      <c r="J657" s="268" t="s">
        <v>55</v>
      </c>
      <c r="K657" s="268" t="s">
        <v>197</v>
      </c>
      <c r="L657" s="268" t="s">
        <v>38</v>
      </c>
      <c r="M657" s="269">
        <v>665</v>
      </c>
    </row>
    <row r="658" spans="1:13" ht="13.5" x14ac:dyDescent="0.25">
      <c r="A658" s="268" t="s">
        <v>830</v>
      </c>
      <c r="B658" s="268" t="s">
        <v>627</v>
      </c>
      <c r="C658" s="268" t="s">
        <v>228</v>
      </c>
      <c r="D658" s="240">
        <v>4012</v>
      </c>
      <c r="E658" s="239" t="s">
        <v>613</v>
      </c>
      <c r="F658" s="268" t="s">
        <v>44</v>
      </c>
      <c r="G658" s="268" t="s">
        <v>44</v>
      </c>
      <c r="H658" s="268" t="s">
        <v>45</v>
      </c>
      <c r="I658" s="268" t="s">
        <v>54</v>
      </c>
      <c r="J658" s="268" t="s">
        <v>55</v>
      </c>
      <c r="K658" s="268" t="s">
        <v>185</v>
      </c>
      <c r="L658" s="268" t="s">
        <v>40</v>
      </c>
      <c r="M658" s="269">
        <v>1330</v>
      </c>
    </row>
    <row r="659" spans="1:13" ht="13.5" x14ac:dyDescent="0.25">
      <c r="A659" s="268" t="s">
        <v>823</v>
      </c>
      <c r="B659" s="268" t="s">
        <v>612</v>
      </c>
      <c r="C659" s="268" t="s">
        <v>228</v>
      </c>
      <c r="D659" s="240">
        <v>4012</v>
      </c>
      <c r="E659" s="239" t="s">
        <v>613</v>
      </c>
      <c r="F659" s="268" t="s">
        <v>44</v>
      </c>
      <c r="G659" s="268" t="s">
        <v>44</v>
      </c>
      <c r="H659" s="268" t="s">
        <v>45</v>
      </c>
      <c r="I659" s="268" t="s">
        <v>54</v>
      </c>
      <c r="J659" s="268" t="s">
        <v>55</v>
      </c>
      <c r="K659" s="268" t="s">
        <v>185</v>
      </c>
      <c r="L659" s="268" t="s">
        <v>38</v>
      </c>
      <c r="M659" s="269">
        <v>798</v>
      </c>
    </row>
    <row r="660" spans="1:13" ht="13.5" x14ac:dyDescent="0.25">
      <c r="A660" s="268" t="s">
        <v>831</v>
      </c>
      <c r="B660" s="268" t="s">
        <v>629</v>
      </c>
      <c r="C660" s="268" t="s">
        <v>228</v>
      </c>
      <c r="D660" s="240">
        <v>4012</v>
      </c>
      <c r="E660" s="239" t="s">
        <v>613</v>
      </c>
      <c r="F660" s="268" t="s">
        <v>44</v>
      </c>
      <c r="G660" s="268" t="s">
        <v>44</v>
      </c>
      <c r="H660" s="268" t="s">
        <v>45</v>
      </c>
      <c r="I660" s="268" t="s">
        <v>54</v>
      </c>
      <c r="J660" s="268" t="s">
        <v>55</v>
      </c>
      <c r="K660" s="268" t="s">
        <v>184</v>
      </c>
      <c r="L660" s="268" t="s">
        <v>40</v>
      </c>
      <c r="M660" s="269">
        <v>1994</v>
      </c>
    </row>
    <row r="661" spans="1:13" ht="13.5" x14ac:dyDescent="0.25">
      <c r="A661" s="268" t="s">
        <v>832</v>
      </c>
      <c r="B661" s="268" t="s">
        <v>631</v>
      </c>
      <c r="C661" s="268" t="s">
        <v>228</v>
      </c>
      <c r="D661" s="240">
        <v>4012</v>
      </c>
      <c r="E661" s="239" t="s">
        <v>613</v>
      </c>
      <c r="F661" s="268" t="s">
        <v>44</v>
      </c>
      <c r="G661" s="268" t="s">
        <v>44</v>
      </c>
      <c r="H661" s="268" t="s">
        <v>45</v>
      </c>
      <c r="I661" s="268" t="s">
        <v>54</v>
      </c>
      <c r="J661" s="268" t="s">
        <v>55</v>
      </c>
      <c r="K661" s="268" t="s">
        <v>184</v>
      </c>
      <c r="L661" s="268" t="s">
        <v>38</v>
      </c>
      <c r="M661" s="269">
        <v>1330</v>
      </c>
    </row>
    <row r="662" spans="1:13" ht="13.5" x14ac:dyDescent="0.25">
      <c r="A662" s="268" t="s">
        <v>854</v>
      </c>
      <c r="B662" s="268" t="s">
        <v>615</v>
      </c>
      <c r="C662" s="268" t="s">
        <v>228</v>
      </c>
      <c r="D662" s="240">
        <v>4012</v>
      </c>
      <c r="E662" s="239" t="s">
        <v>613</v>
      </c>
      <c r="F662" s="268" t="s">
        <v>44</v>
      </c>
      <c r="G662" s="268" t="s">
        <v>44</v>
      </c>
      <c r="H662" s="268" t="s">
        <v>45</v>
      </c>
      <c r="I662" s="268" t="s">
        <v>206</v>
      </c>
      <c r="J662" s="268" t="s">
        <v>61</v>
      </c>
      <c r="K662" s="268" t="s">
        <v>197</v>
      </c>
      <c r="L662" s="268" t="s">
        <v>40</v>
      </c>
      <c r="M662" s="269">
        <v>1006</v>
      </c>
    </row>
    <row r="663" spans="1:13" ht="13.5" x14ac:dyDescent="0.25">
      <c r="A663" s="268" t="s">
        <v>859</v>
      </c>
      <c r="B663" s="268" t="s">
        <v>625</v>
      </c>
      <c r="C663" s="268" t="s">
        <v>228</v>
      </c>
      <c r="D663" s="240">
        <v>4012</v>
      </c>
      <c r="E663" s="239" t="s">
        <v>613</v>
      </c>
      <c r="F663" s="268" t="s">
        <v>44</v>
      </c>
      <c r="G663" s="268" t="s">
        <v>44</v>
      </c>
      <c r="H663" s="268" t="s">
        <v>45</v>
      </c>
      <c r="I663" s="268" t="s">
        <v>206</v>
      </c>
      <c r="J663" s="268" t="s">
        <v>61</v>
      </c>
      <c r="K663" s="268" t="s">
        <v>197</v>
      </c>
      <c r="L663" s="268" t="s">
        <v>38</v>
      </c>
      <c r="M663" s="269">
        <v>629</v>
      </c>
    </row>
    <row r="664" spans="1:13" ht="13.5" x14ac:dyDescent="0.25">
      <c r="A664" s="268" t="s">
        <v>860</v>
      </c>
      <c r="B664" s="268" t="s">
        <v>627</v>
      </c>
      <c r="C664" s="268" t="s">
        <v>228</v>
      </c>
      <c r="D664" s="240">
        <v>4012</v>
      </c>
      <c r="E664" s="239" t="s">
        <v>613</v>
      </c>
      <c r="F664" s="268" t="s">
        <v>44</v>
      </c>
      <c r="G664" s="268" t="s">
        <v>44</v>
      </c>
      <c r="H664" s="268" t="s">
        <v>45</v>
      </c>
      <c r="I664" s="268" t="s">
        <v>206</v>
      </c>
      <c r="J664" s="268" t="s">
        <v>61</v>
      </c>
      <c r="K664" s="268" t="s">
        <v>185</v>
      </c>
      <c r="L664" s="268" t="s">
        <v>40</v>
      </c>
      <c r="M664" s="269">
        <v>1257</v>
      </c>
    </row>
    <row r="665" spans="1:13" ht="13.5" x14ac:dyDescent="0.25">
      <c r="A665" s="268" t="s">
        <v>853</v>
      </c>
      <c r="B665" s="268" t="s">
        <v>612</v>
      </c>
      <c r="C665" s="268" t="s">
        <v>228</v>
      </c>
      <c r="D665" s="240">
        <v>4012</v>
      </c>
      <c r="E665" s="239" t="s">
        <v>613</v>
      </c>
      <c r="F665" s="268" t="s">
        <v>44</v>
      </c>
      <c r="G665" s="268" t="s">
        <v>44</v>
      </c>
      <c r="H665" s="268" t="s">
        <v>45</v>
      </c>
      <c r="I665" s="268" t="s">
        <v>206</v>
      </c>
      <c r="J665" s="268" t="s">
        <v>61</v>
      </c>
      <c r="K665" s="268" t="s">
        <v>185</v>
      </c>
      <c r="L665" s="268" t="s">
        <v>38</v>
      </c>
      <c r="M665" s="269">
        <v>754</v>
      </c>
    </row>
    <row r="666" spans="1:13" ht="13.5" x14ac:dyDescent="0.25">
      <c r="A666" s="268" t="s">
        <v>861</v>
      </c>
      <c r="B666" s="268" t="s">
        <v>629</v>
      </c>
      <c r="C666" s="268" t="s">
        <v>228</v>
      </c>
      <c r="D666" s="240">
        <v>4012</v>
      </c>
      <c r="E666" s="239" t="s">
        <v>613</v>
      </c>
      <c r="F666" s="268" t="s">
        <v>44</v>
      </c>
      <c r="G666" s="268" t="s">
        <v>44</v>
      </c>
      <c r="H666" s="268" t="s">
        <v>45</v>
      </c>
      <c r="I666" s="268" t="s">
        <v>206</v>
      </c>
      <c r="J666" s="268" t="s">
        <v>61</v>
      </c>
      <c r="K666" s="268" t="s">
        <v>184</v>
      </c>
      <c r="L666" s="268" t="s">
        <v>40</v>
      </c>
      <c r="M666" s="269">
        <v>1886</v>
      </c>
    </row>
    <row r="667" spans="1:13" ht="13.5" x14ac:dyDescent="0.25">
      <c r="A667" s="268" t="s">
        <v>862</v>
      </c>
      <c r="B667" s="268" t="s">
        <v>631</v>
      </c>
      <c r="C667" s="268" t="s">
        <v>228</v>
      </c>
      <c r="D667" s="240">
        <v>4012</v>
      </c>
      <c r="E667" s="239" t="s">
        <v>613</v>
      </c>
      <c r="F667" s="268" t="s">
        <v>44</v>
      </c>
      <c r="G667" s="268" t="s">
        <v>44</v>
      </c>
      <c r="H667" s="268" t="s">
        <v>45</v>
      </c>
      <c r="I667" s="268" t="s">
        <v>206</v>
      </c>
      <c r="J667" s="268" t="s">
        <v>61</v>
      </c>
      <c r="K667" s="268" t="s">
        <v>184</v>
      </c>
      <c r="L667" s="268" t="s">
        <v>38</v>
      </c>
      <c r="M667" s="269">
        <v>1257</v>
      </c>
    </row>
    <row r="668" spans="1:13" ht="13.5" x14ac:dyDescent="0.25">
      <c r="A668" s="270" t="s">
        <v>883</v>
      </c>
      <c r="B668" s="270" t="s">
        <v>884</v>
      </c>
      <c r="C668" s="270" t="s">
        <v>228</v>
      </c>
      <c r="D668" s="240">
        <v>4013</v>
      </c>
      <c r="E668" s="239" t="s">
        <v>885</v>
      </c>
      <c r="F668" s="270" t="s">
        <v>44</v>
      </c>
      <c r="G668" s="270" t="s">
        <v>44</v>
      </c>
      <c r="H668" s="270" t="s">
        <v>45</v>
      </c>
      <c r="I668" s="270" t="s">
        <v>46</v>
      </c>
      <c r="J668" s="270" t="s">
        <v>47</v>
      </c>
      <c r="K668" s="270" t="s">
        <v>197</v>
      </c>
      <c r="L668" s="270" t="s">
        <v>40</v>
      </c>
      <c r="M668" s="271">
        <v>2229</v>
      </c>
    </row>
    <row r="669" spans="1:13" ht="13.5" x14ac:dyDescent="0.25">
      <c r="A669" s="270" t="s">
        <v>902</v>
      </c>
      <c r="B669" s="270" t="s">
        <v>903</v>
      </c>
      <c r="C669" s="270" t="s">
        <v>228</v>
      </c>
      <c r="D669" s="240">
        <v>4013</v>
      </c>
      <c r="E669" s="239" t="s">
        <v>885</v>
      </c>
      <c r="F669" s="270" t="s">
        <v>44</v>
      </c>
      <c r="G669" s="270" t="s">
        <v>44</v>
      </c>
      <c r="H669" s="270" t="s">
        <v>45</v>
      </c>
      <c r="I669" s="270" t="s">
        <v>46</v>
      </c>
      <c r="J669" s="270" t="s">
        <v>47</v>
      </c>
      <c r="K669" s="270" t="s">
        <v>197</v>
      </c>
      <c r="L669" s="270" t="s">
        <v>38</v>
      </c>
      <c r="M669" s="271">
        <v>1393</v>
      </c>
    </row>
    <row r="670" spans="1:13" ht="13.5" x14ac:dyDescent="0.25">
      <c r="A670" s="270" t="s">
        <v>886</v>
      </c>
      <c r="B670" s="270" t="s">
        <v>887</v>
      </c>
      <c r="C670" s="270" t="s">
        <v>228</v>
      </c>
      <c r="D670" s="240">
        <v>4013</v>
      </c>
      <c r="E670" s="239" t="s">
        <v>885</v>
      </c>
      <c r="F670" s="270" t="s">
        <v>44</v>
      </c>
      <c r="G670" s="270" t="s">
        <v>44</v>
      </c>
      <c r="H670" s="270" t="s">
        <v>45</v>
      </c>
      <c r="I670" s="270" t="s">
        <v>46</v>
      </c>
      <c r="J670" s="270" t="s">
        <v>47</v>
      </c>
      <c r="K670" s="270" t="s">
        <v>185</v>
      </c>
      <c r="L670" s="270" t="s">
        <v>40</v>
      </c>
      <c r="M670" s="271">
        <v>2786</v>
      </c>
    </row>
    <row r="671" spans="1:13" ht="13.5" x14ac:dyDescent="0.25">
      <c r="A671" s="270" t="s">
        <v>898</v>
      </c>
      <c r="B671" s="270" t="s">
        <v>899</v>
      </c>
      <c r="C671" s="270" t="s">
        <v>228</v>
      </c>
      <c r="D671" s="240">
        <v>4013</v>
      </c>
      <c r="E671" s="239" t="s">
        <v>885</v>
      </c>
      <c r="F671" s="270" t="s">
        <v>44</v>
      </c>
      <c r="G671" s="270" t="s">
        <v>44</v>
      </c>
      <c r="H671" s="270" t="s">
        <v>45</v>
      </c>
      <c r="I671" s="270" t="s">
        <v>46</v>
      </c>
      <c r="J671" s="270" t="s">
        <v>47</v>
      </c>
      <c r="K671" s="270" t="s">
        <v>185</v>
      </c>
      <c r="L671" s="270" t="s">
        <v>38</v>
      </c>
      <c r="M671" s="271">
        <v>1672</v>
      </c>
    </row>
    <row r="672" spans="1:13" ht="13.5" x14ac:dyDescent="0.25">
      <c r="A672" s="270" t="s">
        <v>900</v>
      </c>
      <c r="B672" s="270" t="s">
        <v>901</v>
      </c>
      <c r="C672" s="270" t="s">
        <v>228</v>
      </c>
      <c r="D672" s="240">
        <v>4013</v>
      </c>
      <c r="E672" s="239" t="s">
        <v>885</v>
      </c>
      <c r="F672" s="270" t="s">
        <v>44</v>
      </c>
      <c r="G672" s="270" t="s">
        <v>44</v>
      </c>
      <c r="H672" s="270" t="s">
        <v>45</v>
      </c>
      <c r="I672" s="270" t="s">
        <v>46</v>
      </c>
      <c r="J672" s="270" t="s">
        <v>47</v>
      </c>
      <c r="K672" s="270" t="s">
        <v>184</v>
      </c>
      <c r="L672" s="270" t="s">
        <v>40</v>
      </c>
      <c r="M672" s="271">
        <v>4179</v>
      </c>
    </row>
    <row r="673" spans="1:13" ht="13.5" x14ac:dyDescent="0.25">
      <c r="A673" s="270" t="s">
        <v>896</v>
      </c>
      <c r="B673" s="270" t="s">
        <v>897</v>
      </c>
      <c r="C673" s="270" t="s">
        <v>228</v>
      </c>
      <c r="D673" s="240">
        <v>4013</v>
      </c>
      <c r="E673" s="239" t="s">
        <v>885</v>
      </c>
      <c r="F673" s="270" t="s">
        <v>44</v>
      </c>
      <c r="G673" s="270" t="s">
        <v>44</v>
      </c>
      <c r="H673" s="270" t="s">
        <v>45</v>
      </c>
      <c r="I673" s="270" t="s">
        <v>46</v>
      </c>
      <c r="J673" s="270" t="s">
        <v>47</v>
      </c>
      <c r="K673" s="270" t="s">
        <v>184</v>
      </c>
      <c r="L673" s="270" t="s">
        <v>38</v>
      </c>
      <c r="M673" s="271">
        <v>2786</v>
      </c>
    </row>
    <row r="674" spans="1:13" ht="13.5" x14ac:dyDescent="0.25">
      <c r="A674" s="270" t="s">
        <v>904</v>
      </c>
      <c r="B674" s="270" t="s">
        <v>884</v>
      </c>
      <c r="C674" s="270" t="s">
        <v>228</v>
      </c>
      <c r="D674" s="240">
        <v>4013</v>
      </c>
      <c r="E674" s="239" t="s">
        <v>885</v>
      </c>
      <c r="F674" s="270" t="s">
        <v>44</v>
      </c>
      <c r="G674" s="270" t="s">
        <v>44</v>
      </c>
      <c r="H674" s="270" t="s">
        <v>45</v>
      </c>
      <c r="I674" s="270" t="s">
        <v>202</v>
      </c>
      <c r="J674" s="270" t="s">
        <v>203</v>
      </c>
      <c r="K674" s="270" t="s">
        <v>197</v>
      </c>
      <c r="L674" s="270" t="s">
        <v>40</v>
      </c>
      <c r="M674" s="271">
        <v>2155</v>
      </c>
    </row>
    <row r="675" spans="1:13" ht="13.5" x14ac:dyDescent="0.25">
      <c r="A675" s="270" t="s">
        <v>913</v>
      </c>
      <c r="B675" s="270" t="s">
        <v>903</v>
      </c>
      <c r="C675" s="270" t="s">
        <v>228</v>
      </c>
      <c r="D675" s="240">
        <v>4013</v>
      </c>
      <c r="E675" s="239" t="s">
        <v>885</v>
      </c>
      <c r="F675" s="270" t="s">
        <v>44</v>
      </c>
      <c r="G675" s="270" t="s">
        <v>44</v>
      </c>
      <c r="H675" s="270" t="s">
        <v>45</v>
      </c>
      <c r="I675" s="270" t="s">
        <v>202</v>
      </c>
      <c r="J675" s="270" t="s">
        <v>203</v>
      </c>
      <c r="K675" s="270" t="s">
        <v>197</v>
      </c>
      <c r="L675" s="270" t="s">
        <v>38</v>
      </c>
      <c r="M675" s="271">
        <v>1347</v>
      </c>
    </row>
    <row r="676" spans="1:13" ht="13.5" x14ac:dyDescent="0.25">
      <c r="A676" s="270" t="s">
        <v>905</v>
      </c>
      <c r="B676" s="270" t="s">
        <v>887</v>
      </c>
      <c r="C676" s="270" t="s">
        <v>228</v>
      </c>
      <c r="D676" s="240">
        <v>4013</v>
      </c>
      <c r="E676" s="239" t="s">
        <v>885</v>
      </c>
      <c r="F676" s="270" t="s">
        <v>44</v>
      </c>
      <c r="G676" s="270" t="s">
        <v>44</v>
      </c>
      <c r="H676" s="270" t="s">
        <v>45</v>
      </c>
      <c r="I676" s="270" t="s">
        <v>202</v>
      </c>
      <c r="J676" s="270" t="s">
        <v>203</v>
      </c>
      <c r="K676" s="270" t="s">
        <v>185</v>
      </c>
      <c r="L676" s="270" t="s">
        <v>40</v>
      </c>
      <c r="M676" s="271">
        <v>2694</v>
      </c>
    </row>
    <row r="677" spans="1:13" ht="13.5" x14ac:dyDescent="0.25">
      <c r="A677" s="270" t="s">
        <v>911</v>
      </c>
      <c r="B677" s="270" t="s">
        <v>899</v>
      </c>
      <c r="C677" s="270" t="s">
        <v>228</v>
      </c>
      <c r="D677" s="240">
        <v>4013</v>
      </c>
      <c r="E677" s="239" t="s">
        <v>885</v>
      </c>
      <c r="F677" s="270" t="s">
        <v>44</v>
      </c>
      <c r="G677" s="270" t="s">
        <v>44</v>
      </c>
      <c r="H677" s="270" t="s">
        <v>45</v>
      </c>
      <c r="I677" s="270" t="s">
        <v>202</v>
      </c>
      <c r="J677" s="270" t="s">
        <v>203</v>
      </c>
      <c r="K677" s="270" t="s">
        <v>185</v>
      </c>
      <c r="L677" s="270" t="s">
        <v>38</v>
      </c>
      <c r="M677" s="271">
        <v>1616</v>
      </c>
    </row>
    <row r="678" spans="1:13" ht="13.5" x14ac:dyDescent="0.25">
      <c r="A678" s="270" t="s">
        <v>912</v>
      </c>
      <c r="B678" s="270" t="s">
        <v>901</v>
      </c>
      <c r="C678" s="270" t="s">
        <v>228</v>
      </c>
      <c r="D678" s="240">
        <v>4013</v>
      </c>
      <c r="E678" s="239" t="s">
        <v>885</v>
      </c>
      <c r="F678" s="270" t="s">
        <v>44</v>
      </c>
      <c r="G678" s="270" t="s">
        <v>44</v>
      </c>
      <c r="H678" s="270" t="s">
        <v>45</v>
      </c>
      <c r="I678" s="270" t="s">
        <v>202</v>
      </c>
      <c r="J678" s="270" t="s">
        <v>203</v>
      </c>
      <c r="K678" s="270" t="s">
        <v>184</v>
      </c>
      <c r="L678" s="270" t="s">
        <v>40</v>
      </c>
      <c r="M678" s="271">
        <v>4041</v>
      </c>
    </row>
    <row r="679" spans="1:13" ht="13.5" x14ac:dyDescent="0.25">
      <c r="A679" s="270" t="s">
        <v>910</v>
      </c>
      <c r="B679" s="270" t="s">
        <v>897</v>
      </c>
      <c r="C679" s="270" t="s">
        <v>228</v>
      </c>
      <c r="D679" s="240">
        <v>4013</v>
      </c>
      <c r="E679" s="239" t="s">
        <v>885</v>
      </c>
      <c r="F679" s="270" t="s">
        <v>44</v>
      </c>
      <c r="G679" s="270" t="s">
        <v>44</v>
      </c>
      <c r="H679" s="270" t="s">
        <v>45</v>
      </c>
      <c r="I679" s="270" t="s">
        <v>202</v>
      </c>
      <c r="J679" s="270" t="s">
        <v>203</v>
      </c>
      <c r="K679" s="270" t="s">
        <v>184</v>
      </c>
      <c r="L679" s="270" t="s">
        <v>38</v>
      </c>
      <c r="M679" s="271">
        <v>2694</v>
      </c>
    </row>
    <row r="680" spans="1:13" ht="13.5" x14ac:dyDescent="0.25">
      <c r="A680" s="270" t="s">
        <v>914</v>
      </c>
      <c r="B680" s="270" t="s">
        <v>884</v>
      </c>
      <c r="C680" s="270" t="s">
        <v>228</v>
      </c>
      <c r="D680" s="240">
        <v>4013</v>
      </c>
      <c r="E680" s="239" t="s">
        <v>885</v>
      </c>
      <c r="F680" s="270" t="s">
        <v>44</v>
      </c>
      <c r="G680" s="270" t="s">
        <v>44</v>
      </c>
      <c r="H680" s="270" t="s">
        <v>45</v>
      </c>
      <c r="I680" s="270" t="s">
        <v>48</v>
      </c>
      <c r="J680" s="270" t="s">
        <v>49</v>
      </c>
      <c r="K680" s="270" t="s">
        <v>197</v>
      </c>
      <c r="L680" s="270" t="s">
        <v>40</v>
      </c>
      <c r="M680" s="271">
        <v>2018</v>
      </c>
    </row>
    <row r="681" spans="1:13" ht="13.5" x14ac:dyDescent="0.25">
      <c r="A681" s="270" t="s">
        <v>923</v>
      </c>
      <c r="B681" s="270" t="s">
        <v>903</v>
      </c>
      <c r="C681" s="270" t="s">
        <v>228</v>
      </c>
      <c r="D681" s="240">
        <v>4013</v>
      </c>
      <c r="E681" s="239" t="s">
        <v>885</v>
      </c>
      <c r="F681" s="270" t="s">
        <v>44</v>
      </c>
      <c r="G681" s="270" t="s">
        <v>44</v>
      </c>
      <c r="H681" s="270" t="s">
        <v>45</v>
      </c>
      <c r="I681" s="270" t="s">
        <v>48</v>
      </c>
      <c r="J681" s="270" t="s">
        <v>49</v>
      </c>
      <c r="K681" s="270" t="s">
        <v>197</v>
      </c>
      <c r="L681" s="270" t="s">
        <v>38</v>
      </c>
      <c r="M681" s="271">
        <v>1261</v>
      </c>
    </row>
    <row r="682" spans="1:13" ht="13.5" x14ac:dyDescent="0.25">
      <c r="A682" s="270" t="s">
        <v>915</v>
      </c>
      <c r="B682" s="270" t="s">
        <v>887</v>
      </c>
      <c r="C682" s="270" t="s">
        <v>228</v>
      </c>
      <c r="D682" s="240">
        <v>4013</v>
      </c>
      <c r="E682" s="239" t="s">
        <v>885</v>
      </c>
      <c r="F682" s="270" t="s">
        <v>44</v>
      </c>
      <c r="G682" s="270" t="s">
        <v>44</v>
      </c>
      <c r="H682" s="270" t="s">
        <v>45</v>
      </c>
      <c r="I682" s="270" t="s">
        <v>48</v>
      </c>
      <c r="J682" s="270" t="s">
        <v>49</v>
      </c>
      <c r="K682" s="270" t="s">
        <v>185</v>
      </c>
      <c r="L682" s="270" t="s">
        <v>40</v>
      </c>
      <c r="M682" s="271">
        <v>2523</v>
      </c>
    </row>
    <row r="683" spans="1:13" ht="13.5" x14ac:dyDescent="0.25">
      <c r="A683" s="270" t="s">
        <v>921</v>
      </c>
      <c r="B683" s="270" t="s">
        <v>899</v>
      </c>
      <c r="C683" s="270" t="s">
        <v>228</v>
      </c>
      <c r="D683" s="240">
        <v>4013</v>
      </c>
      <c r="E683" s="239" t="s">
        <v>885</v>
      </c>
      <c r="F683" s="270" t="s">
        <v>44</v>
      </c>
      <c r="G683" s="270" t="s">
        <v>44</v>
      </c>
      <c r="H683" s="270" t="s">
        <v>45</v>
      </c>
      <c r="I683" s="270" t="s">
        <v>48</v>
      </c>
      <c r="J683" s="270" t="s">
        <v>49</v>
      </c>
      <c r="K683" s="270" t="s">
        <v>185</v>
      </c>
      <c r="L683" s="270" t="s">
        <v>38</v>
      </c>
      <c r="M683" s="271">
        <v>1514</v>
      </c>
    </row>
    <row r="684" spans="1:13" ht="13.5" x14ac:dyDescent="0.25">
      <c r="A684" s="270" t="s">
        <v>922</v>
      </c>
      <c r="B684" s="270" t="s">
        <v>901</v>
      </c>
      <c r="C684" s="270" t="s">
        <v>228</v>
      </c>
      <c r="D684" s="240">
        <v>4013</v>
      </c>
      <c r="E684" s="239" t="s">
        <v>885</v>
      </c>
      <c r="F684" s="270" t="s">
        <v>44</v>
      </c>
      <c r="G684" s="270" t="s">
        <v>44</v>
      </c>
      <c r="H684" s="270" t="s">
        <v>45</v>
      </c>
      <c r="I684" s="270" t="s">
        <v>48</v>
      </c>
      <c r="J684" s="270" t="s">
        <v>49</v>
      </c>
      <c r="K684" s="270" t="s">
        <v>184</v>
      </c>
      <c r="L684" s="270" t="s">
        <v>40</v>
      </c>
      <c r="M684" s="271">
        <v>3784</v>
      </c>
    </row>
    <row r="685" spans="1:13" ht="13.5" x14ac:dyDescent="0.25">
      <c r="A685" s="270" t="s">
        <v>920</v>
      </c>
      <c r="B685" s="270" t="s">
        <v>897</v>
      </c>
      <c r="C685" s="270" t="s">
        <v>228</v>
      </c>
      <c r="D685" s="240">
        <v>4013</v>
      </c>
      <c r="E685" s="239" t="s">
        <v>885</v>
      </c>
      <c r="F685" s="270" t="s">
        <v>44</v>
      </c>
      <c r="G685" s="270" t="s">
        <v>44</v>
      </c>
      <c r="H685" s="270" t="s">
        <v>45</v>
      </c>
      <c r="I685" s="270" t="s">
        <v>48</v>
      </c>
      <c r="J685" s="270" t="s">
        <v>49</v>
      </c>
      <c r="K685" s="270" t="s">
        <v>184</v>
      </c>
      <c r="L685" s="270" t="s">
        <v>38</v>
      </c>
      <c r="M685" s="271">
        <v>2523</v>
      </c>
    </row>
    <row r="686" spans="1:13" ht="13.5" x14ac:dyDescent="0.25">
      <c r="A686" s="270" t="s">
        <v>924</v>
      </c>
      <c r="B686" s="270" t="s">
        <v>884</v>
      </c>
      <c r="C686" s="270" t="s">
        <v>228</v>
      </c>
      <c r="D686" s="240">
        <v>4013</v>
      </c>
      <c r="E686" s="239" t="s">
        <v>885</v>
      </c>
      <c r="F686" s="270" t="s">
        <v>44</v>
      </c>
      <c r="G686" s="270" t="s">
        <v>44</v>
      </c>
      <c r="H686" s="270" t="s">
        <v>45</v>
      </c>
      <c r="I686" s="270" t="s">
        <v>50</v>
      </c>
      <c r="J686" s="270" t="s">
        <v>51</v>
      </c>
      <c r="K686" s="270" t="s">
        <v>197</v>
      </c>
      <c r="L686" s="270" t="s">
        <v>40</v>
      </c>
      <c r="M686" s="271">
        <v>1889</v>
      </c>
    </row>
    <row r="687" spans="1:13" ht="13.5" x14ac:dyDescent="0.25">
      <c r="A687" s="270" t="s">
        <v>933</v>
      </c>
      <c r="B687" s="270" t="s">
        <v>903</v>
      </c>
      <c r="C687" s="270" t="s">
        <v>228</v>
      </c>
      <c r="D687" s="240">
        <v>4013</v>
      </c>
      <c r="E687" s="239" t="s">
        <v>885</v>
      </c>
      <c r="F687" s="270" t="s">
        <v>44</v>
      </c>
      <c r="G687" s="270" t="s">
        <v>44</v>
      </c>
      <c r="H687" s="270" t="s">
        <v>45</v>
      </c>
      <c r="I687" s="270" t="s">
        <v>50</v>
      </c>
      <c r="J687" s="270" t="s">
        <v>51</v>
      </c>
      <c r="K687" s="270" t="s">
        <v>197</v>
      </c>
      <c r="L687" s="270" t="s">
        <v>38</v>
      </c>
      <c r="M687" s="271">
        <v>1181</v>
      </c>
    </row>
    <row r="688" spans="1:13" ht="13.5" x14ac:dyDescent="0.25">
      <c r="A688" s="270" t="s">
        <v>925</v>
      </c>
      <c r="B688" s="270" t="s">
        <v>887</v>
      </c>
      <c r="C688" s="270" t="s">
        <v>228</v>
      </c>
      <c r="D688" s="240">
        <v>4013</v>
      </c>
      <c r="E688" s="239" t="s">
        <v>885</v>
      </c>
      <c r="F688" s="270" t="s">
        <v>44</v>
      </c>
      <c r="G688" s="270" t="s">
        <v>44</v>
      </c>
      <c r="H688" s="270" t="s">
        <v>45</v>
      </c>
      <c r="I688" s="270" t="s">
        <v>50</v>
      </c>
      <c r="J688" s="270" t="s">
        <v>51</v>
      </c>
      <c r="K688" s="270" t="s">
        <v>185</v>
      </c>
      <c r="L688" s="270" t="s">
        <v>40</v>
      </c>
      <c r="M688" s="271">
        <v>2362</v>
      </c>
    </row>
    <row r="689" spans="1:13" ht="13.5" x14ac:dyDescent="0.25">
      <c r="A689" s="270" t="s">
        <v>931</v>
      </c>
      <c r="B689" s="270" t="s">
        <v>899</v>
      </c>
      <c r="C689" s="270" t="s">
        <v>228</v>
      </c>
      <c r="D689" s="240">
        <v>4013</v>
      </c>
      <c r="E689" s="239" t="s">
        <v>885</v>
      </c>
      <c r="F689" s="270" t="s">
        <v>44</v>
      </c>
      <c r="G689" s="270" t="s">
        <v>44</v>
      </c>
      <c r="H689" s="270" t="s">
        <v>45</v>
      </c>
      <c r="I689" s="270" t="s">
        <v>50</v>
      </c>
      <c r="J689" s="270" t="s">
        <v>51</v>
      </c>
      <c r="K689" s="270" t="s">
        <v>185</v>
      </c>
      <c r="L689" s="270" t="s">
        <v>38</v>
      </c>
      <c r="M689" s="271">
        <v>1417</v>
      </c>
    </row>
    <row r="690" spans="1:13" ht="13.5" x14ac:dyDescent="0.25">
      <c r="A690" s="270" t="s">
        <v>932</v>
      </c>
      <c r="B690" s="270" t="s">
        <v>901</v>
      </c>
      <c r="C690" s="270" t="s">
        <v>228</v>
      </c>
      <c r="D690" s="240">
        <v>4013</v>
      </c>
      <c r="E690" s="239" t="s">
        <v>885</v>
      </c>
      <c r="F690" s="270" t="s">
        <v>44</v>
      </c>
      <c r="G690" s="270" t="s">
        <v>44</v>
      </c>
      <c r="H690" s="270" t="s">
        <v>45</v>
      </c>
      <c r="I690" s="270" t="s">
        <v>50</v>
      </c>
      <c r="J690" s="270" t="s">
        <v>51</v>
      </c>
      <c r="K690" s="270" t="s">
        <v>184</v>
      </c>
      <c r="L690" s="270" t="s">
        <v>40</v>
      </c>
      <c r="M690" s="271">
        <v>3543</v>
      </c>
    </row>
    <row r="691" spans="1:13" ht="13.5" x14ac:dyDescent="0.25">
      <c r="A691" s="270" t="s">
        <v>930</v>
      </c>
      <c r="B691" s="270" t="s">
        <v>897</v>
      </c>
      <c r="C691" s="270" t="s">
        <v>228</v>
      </c>
      <c r="D691" s="240">
        <v>4013</v>
      </c>
      <c r="E691" s="239" t="s">
        <v>885</v>
      </c>
      <c r="F691" s="270" t="s">
        <v>44</v>
      </c>
      <c r="G691" s="270" t="s">
        <v>44</v>
      </c>
      <c r="H691" s="270" t="s">
        <v>45</v>
      </c>
      <c r="I691" s="270" t="s">
        <v>50</v>
      </c>
      <c r="J691" s="270" t="s">
        <v>51</v>
      </c>
      <c r="K691" s="270" t="s">
        <v>184</v>
      </c>
      <c r="L691" s="270" t="s">
        <v>38</v>
      </c>
      <c r="M691" s="271">
        <v>2362</v>
      </c>
    </row>
    <row r="692" spans="1:13" ht="13.5" x14ac:dyDescent="0.25">
      <c r="A692" s="270" t="s">
        <v>934</v>
      </c>
      <c r="B692" s="270" t="s">
        <v>884</v>
      </c>
      <c r="C692" s="270" t="s">
        <v>228</v>
      </c>
      <c r="D692" s="240">
        <v>4013</v>
      </c>
      <c r="E692" s="239" t="s">
        <v>885</v>
      </c>
      <c r="F692" s="270" t="s">
        <v>44</v>
      </c>
      <c r="G692" s="270" t="s">
        <v>44</v>
      </c>
      <c r="H692" s="270" t="s">
        <v>45</v>
      </c>
      <c r="I692" s="270" t="s">
        <v>204</v>
      </c>
      <c r="J692" s="270" t="s">
        <v>205</v>
      </c>
      <c r="K692" s="270" t="s">
        <v>197</v>
      </c>
      <c r="L692" s="270" t="s">
        <v>40</v>
      </c>
      <c r="M692" s="271">
        <v>1824</v>
      </c>
    </row>
    <row r="693" spans="1:13" ht="13.5" x14ac:dyDescent="0.25">
      <c r="A693" s="270" t="s">
        <v>943</v>
      </c>
      <c r="B693" s="270" t="s">
        <v>903</v>
      </c>
      <c r="C693" s="270" t="s">
        <v>228</v>
      </c>
      <c r="D693" s="240">
        <v>4013</v>
      </c>
      <c r="E693" s="239" t="s">
        <v>885</v>
      </c>
      <c r="F693" s="270" t="s">
        <v>44</v>
      </c>
      <c r="G693" s="270" t="s">
        <v>44</v>
      </c>
      <c r="H693" s="270" t="s">
        <v>45</v>
      </c>
      <c r="I693" s="270" t="s">
        <v>204</v>
      </c>
      <c r="J693" s="270" t="s">
        <v>205</v>
      </c>
      <c r="K693" s="270" t="s">
        <v>197</v>
      </c>
      <c r="L693" s="270" t="s">
        <v>38</v>
      </c>
      <c r="M693" s="271">
        <v>1140</v>
      </c>
    </row>
    <row r="694" spans="1:13" ht="13.5" x14ac:dyDescent="0.25">
      <c r="A694" s="270" t="s">
        <v>935</v>
      </c>
      <c r="B694" s="270" t="s">
        <v>887</v>
      </c>
      <c r="C694" s="270" t="s">
        <v>228</v>
      </c>
      <c r="D694" s="240">
        <v>4013</v>
      </c>
      <c r="E694" s="239" t="s">
        <v>885</v>
      </c>
      <c r="F694" s="270" t="s">
        <v>44</v>
      </c>
      <c r="G694" s="270" t="s">
        <v>44</v>
      </c>
      <c r="H694" s="270" t="s">
        <v>45</v>
      </c>
      <c r="I694" s="270" t="s">
        <v>204</v>
      </c>
      <c r="J694" s="270" t="s">
        <v>205</v>
      </c>
      <c r="K694" s="270" t="s">
        <v>185</v>
      </c>
      <c r="L694" s="270" t="s">
        <v>40</v>
      </c>
      <c r="M694" s="271">
        <v>2280</v>
      </c>
    </row>
    <row r="695" spans="1:13" ht="13.5" x14ac:dyDescent="0.25">
      <c r="A695" s="270" t="s">
        <v>941</v>
      </c>
      <c r="B695" s="270" t="s">
        <v>899</v>
      </c>
      <c r="C695" s="270" t="s">
        <v>228</v>
      </c>
      <c r="D695" s="240">
        <v>4013</v>
      </c>
      <c r="E695" s="239" t="s">
        <v>885</v>
      </c>
      <c r="F695" s="270" t="s">
        <v>44</v>
      </c>
      <c r="G695" s="270" t="s">
        <v>44</v>
      </c>
      <c r="H695" s="270" t="s">
        <v>45</v>
      </c>
      <c r="I695" s="270" t="s">
        <v>204</v>
      </c>
      <c r="J695" s="270" t="s">
        <v>205</v>
      </c>
      <c r="K695" s="270" t="s">
        <v>185</v>
      </c>
      <c r="L695" s="270" t="s">
        <v>38</v>
      </c>
      <c r="M695" s="271">
        <v>1368</v>
      </c>
    </row>
    <row r="696" spans="1:13" ht="13.5" x14ac:dyDescent="0.25">
      <c r="A696" s="270" t="s">
        <v>942</v>
      </c>
      <c r="B696" s="270" t="s">
        <v>901</v>
      </c>
      <c r="C696" s="270" t="s">
        <v>228</v>
      </c>
      <c r="D696" s="240">
        <v>4013</v>
      </c>
      <c r="E696" s="239" t="s">
        <v>885</v>
      </c>
      <c r="F696" s="270" t="s">
        <v>44</v>
      </c>
      <c r="G696" s="270" t="s">
        <v>44</v>
      </c>
      <c r="H696" s="270" t="s">
        <v>45</v>
      </c>
      <c r="I696" s="270" t="s">
        <v>204</v>
      </c>
      <c r="J696" s="270" t="s">
        <v>205</v>
      </c>
      <c r="K696" s="270" t="s">
        <v>184</v>
      </c>
      <c r="L696" s="270" t="s">
        <v>40</v>
      </c>
      <c r="M696" s="271">
        <v>3420</v>
      </c>
    </row>
    <row r="697" spans="1:13" ht="13.5" x14ac:dyDescent="0.25">
      <c r="A697" s="270" t="s">
        <v>940</v>
      </c>
      <c r="B697" s="270" t="s">
        <v>897</v>
      </c>
      <c r="C697" s="270" t="s">
        <v>228</v>
      </c>
      <c r="D697" s="240">
        <v>4013</v>
      </c>
      <c r="E697" s="239" t="s">
        <v>885</v>
      </c>
      <c r="F697" s="270" t="s">
        <v>44</v>
      </c>
      <c r="G697" s="270" t="s">
        <v>44</v>
      </c>
      <c r="H697" s="270" t="s">
        <v>45</v>
      </c>
      <c r="I697" s="270" t="s">
        <v>204</v>
      </c>
      <c r="J697" s="270" t="s">
        <v>205</v>
      </c>
      <c r="K697" s="270" t="s">
        <v>184</v>
      </c>
      <c r="L697" s="270" t="s">
        <v>38</v>
      </c>
      <c r="M697" s="271">
        <v>2280</v>
      </c>
    </row>
    <row r="698" spans="1:13" ht="13.5" x14ac:dyDescent="0.25">
      <c r="A698" s="270" t="s">
        <v>944</v>
      </c>
      <c r="B698" s="270" t="s">
        <v>884</v>
      </c>
      <c r="C698" s="270" t="s">
        <v>228</v>
      </c>
      <c r="D698" s="240">
        <v>4013</v>
      </c>
      <c r="E698" s="239" t="s">
        <v>885</v>
      </c>
      <c r="F698" s="270" t="s">
        <v>44</v>
      </c>
      <c r="G698" s="270" t="s">
        <v>44</v>
      </c>
      <c r="H698" s="270" t="s">
        <v>45</v>
      </c>
      <c r="I698" s="270" t="s">
        <v>52</v>
      </c>
      <c r="J698" s="270" t="s">
        <v>53</v>
      </c>
      <c r="K698" s="270" t="s">
        <v>197</v>
      </c>
      <c r="L698" s="270" t="s">
        <v>40</v>
      </c>
      <c r="M698" s="271">
        <v>1684</v>
      </c>
    </row>
    <row r="699" spans="1:13" ht="13.5" x14ac:dyDescent="0.25">
      <c r="A699" s="270" t="s">
        <v>953</v>
      </c>
      <c r="B699" s="270" t="s">
        <v>903</v>
      </c>
      <c r="C699" s="270" t="s">
        <v>228</v>
      </c>
      <c r="D699" s="240">
        <v>4013</v>
      </c>
      <c r="E699" s="239" t="s">
        <v>885</v>
      </c>
      <c r="F699" s="270" t="s">
        <v>44</v>
      </c>
      <c r="G699" s="270" t="s">
        <v>44</v>
      </c>
      <c r="H699" s="270" t="s">
        <v>45</v>
      </c>
      <c r="I699" s="270" t="s">
        <v>52</v>
      </c>
      <c r="J699" s="270" t="s">
        <v>53</v>
      </c>
      <c r="K699" s="270" t="s">
        <v>197</v>
      </c>
      <c r="L699" s="270" t="s">
        <v>38</v>
      </c>
      <c r="M699" s="271">
        <v>1053</v>
      </c>
    </row>
    <row r="700" spans="1:13" ht="13.5" x14ac:dyDescent="0.25">
      <c r="A700" s="270" t="s">
        <v>945</v>
      </c>
      <c r="B700" s="270" t="s">
        <v>887</v>
      </c>
      <c r="C700" s="270" t="s">
        <v>228</v>
      </c>
      <c r="D700" s="240">
        <v>4013</v>
      </c>
      <c r="E700" s="239" t="s">
        <v>885</v>
      </c>
      <c r="F700" s="270" t="s">
        <v>44</v>
      </c>
      <c r="G700" s="270" t="s">
        <v>44</v>
      </c>
      <c r="H700" s="270" t="s">
        <v>45</v>
      </c>
      <c r="I700" s="270" t="s">
        <v>52</v>
      </c>
      <c r="J700" s="270" t="s">
        <v>53</v>
      </c>
      <c r="K700" s="270" t="s">
        <v>185</v>
      </c>
      <c r="L700" s="270" t="s">
        <v>40</v>
      </c>
      <c r="M700" s="271">
        <v>2105</v>
      </c>
    </row>
    <row r="701" spans="1:13" ht="13.5" x14ac:dyDescent="0.25">
      <c r="A701" s="270" t="s">
        <v>951</v>
      </c>
      <c r="B701" s="270" t="s">
        <v>899</v>
      </c>
      <c r="C701" s="270" t="s">
        <v>228</v>
      </c>
      <c r="D701" s="240">
        <v>4013</v>
      </c>
      <c r="E701" s="239" t="s">
        <v>885</v>
      </c>
      <c r="F701" s="270" t="s">
        <v>44</v>
      </c>
      <c r="G701" s="270" t="s">
        <v>44</v>
      </c>
      <c r="H701" s="270" t="s">
        <v>45</v>
      </c>
      <c r="I701" s="270" t="s">
        <v>52</v>
      </c>
      <c r="J701" s="270" t="s">
        <v>53</v>
      </c>
      <c r="K701" s="270" t="s">
        <v>185</v>
      </c>
      <c r="L701" s="270" t="s">
        <v>38</v>
      </c>
      <c r="M701" s="271">
        <v>1263</v>
      </c>
    </row>
    <row r="702" spans="1:13" ht="13.5" x14ac:dyDescent="0.25">
      <c r="A702" s="270" t="s">
        <v>952</v>
      </c>
      <c r="B702" s="270" t="s">
        <v>901</v>
      </c>
      <c r="C702" s="270" t="s">
        <v>228</v>
      </c>
      <c r="D702" s="240">
        <v>4013</v>
      </c>
      <c r="E702" s="239" t="s">
        <v>885</v>
      </c>
      <c r="F702" s="270" t="s">
        <v>44</v>
      </c>
      <c r="G702" s="270" t="s">
        <v>44</v>
      </c>
      <c r="H702" s="270" t="s">
        <v>45</v>
      </c>
      <c r="I702" s="270" t="s">
        <v>52</v>
      </c>
      <c r="J702" s="270" t="s">
        <v>53</v>
      </c>
      <c r="K702" s="270" t="s">
        <v>184</v>
      </c>
      <c r="L702" s="270" t="s">
        <v>40</v>
      </c>
      <c r="M702" s="271">
        <v>3158</v>
      </c>
    </row>
    <row r="703" spans="1:13" ht="13.5" x14ac:dyDescent="0.25">
      <c r="A703" s="270" t="s">
        <v>950</v>
      </c>
      <c r="B703" s="270" t="s">
        <v>897</v>
      </c>
      <c r="C703" s="270" t="s">
        <v>228</v>
      </c>
      <c r="D703" s="240">
        <v>4013</v>
      </c>
      <c r="E703" s="239" t="s">
        <v>885</v>
      </c>
      <c r="F703" s="270" t="s">
        <v>44</v>
      </c>
      <c r="G703" s="270" t="s">
        <v>44</v>
      </c>
      <c r="H703" s="270" t="s">
        <v>45</v>
      </c>
      <c r="I703" s="270" t="s">
        <v>52</v>
      </c>
      <c r="J703" s="270" t="s">
        <v>53</v>
      </c>
      <c r="K703" s="270" t="s">
        <v>184</v>
      </c>
      <c r="L703" s="270" t="s">
        <v>38</v>
      </c>
      <c r="M703" s="271">
        <v>2105</v>
      </c>
    </row>
    <row r="704" spans="1:13" ht="13.5" x14ac:dyDescent="0.25">
      <c r="A704" s="270" t="s">
        <v>954</v>
      </c>
      <c r="B704" s="270" t="s">
        <v>884</v>
      </c>
      <c r="C704" s="270" t="s">
        <v>228</v>
      </c>
      <c r="D704" s="240">
        <v>4013</v>
      </c>
      <c r="E704" s="239" t="s">
        <v>885</v>
      </c>
      <c r="F704" s="270" t="s">
        <v>44</v>
      </c>
      <c r="G704" s="270" t="s">
        <v>44</v>
      </c>
      <c r="H704" s="270" t="s">
        <v>45</v>
      </c>
      <c r="I704" s="270" t="s">
        <v>54</v>
      </c>
      <c r="J704" s="270" t="s">
        <v>55</v>
      </c>
      <c r="K704" s="270" t="s">
        <v>197</v>
      </c>
      <c r="L704" s="270" t="s">
        <v>40</v>
      </c>
      <c r="M704" s="271">
        <v>1543</v>
      </c>
    </row>
    <row r="705" spans="1:13" ht="13.5" x14ac:dyDescent="0.25">
      <c r="A705" s="270" t="s">
        <v>963</v>
      </c>
      <c r="B705" s="270" t="s">
        <v>903</v>
      </c>
      <c r="C705" s="270" t="s">
        <v>228</v>
      </c>
      <c r="D705" s="240">
        <v>4013</v>
      </c>
      <c r="E705" s="239" t="s">
        <v>885</v>
      </c>
      <c r="F705" s="270" t="s">
        <v>44</v>
      </c>
      <c r="G705" s="270" t="s">
        <v>44</v>
      </c>
      <c r="H705" s="270" t="s">
        <v>45</v>
      </c>
      <c r="I705" s="270" t="s">
        <v>54</v>
      </c>
      <c r="J705" s="270" t="s">
        <v>55</v>
      </c>
      <c r="K705" s="270" t="s">
        <v>197</v>
      </c>
      <c r="L705" s="270" t="s">
        <v>38</v>
      </c>
      <c r="M705" s="271">
        <v>964</v>
      </c>
    </row>
    <row r="706" spans="1:13" ht="13.5" x14ac:dyDescent="0.25">
      <c r="A706" s="270" t="s">
        <v>955</v>
      </c>
      <c r="B706" s="270" t="s">
        <v>887</v>
      </c>
      <c r="C706" s="270" t="s">
        <v>228</v>
      </c>
      <c r="D706" s="240">
        <v>4013</v>
      </c>
      <c r="E706" s="239" t="s">
        <v>885</v>
      </c>
      <c r="F706" s="270" t="s">
        <v>44</v>
      </c>
      <c r="G706" s="270" t="s">
        <v>44</v>
      </c>
      <c r="H706" s="270" t="s">
        <v>45</v>
      </c>
      <c r="I706" s="270" t="s">
        <v>54</v>
      </c>
      <c r="J706" s="270" t="s">
        <v>55</v>
      </c>
      <c r="K706" s="270" t="s">
        <v>185</v>
      </c>
      <c r="L706" s="270" t="s">
        <v>40</v>
      </c>
      <c r="M706" s="271">
        <v>1928</v>
      </c>
    </row>
    <row r="707" spans="1:13" ht="13.5" x14ac:dyDescent="0.25">
      <c r="A707" s="270" t="s">
        <v>961</v>
      </c>
      <c r="B707" s="270" t="s">
        <v>899</v>
      </c>
      <c r="C707" s="270" t="s">
        <v>228</v>
      </c>
      <c r="D707" s="240">
        <v>4013</v>
      </c>
      <c r="E707" s="239" t="s">
        <v>885</v>
      </c>
      <c r="F707" s="270" t="s">
        <v>44</v>
      </c>
      <c r="G707" s="270" t="s">
        <v>44</v>
      </c>
      <c r="H707" s="270" t="s">
        <v>45</v>
      </c>
      <c r="I707" s="270" t="s">
        <v>54</v>
      </c>
      <c r="J707" s="270" t="s">
        <v>55</v>
      </c>
      <c r="K707" s="270" t="s">
        <v>185</v>
      </c>
      <c r="L707" s="270" t="s">
        <v>38</v>
      </c>
      <c r="M707" s="271">
        <v>1157</v>
      </c>
    </row>
    <row r="708" spans="1:13" ht="13.5" x14ac:dyDescent="0.25">
      <c r="A708" s="270" t="s">
        <v>962</v>
      </c>
      <c r="B708" s="270" t="s">
        <v>901</v>
      </c>
      <c r="C708" s="270" t="s">
        <v>228</v>
      </c>
      <c r="D708" s="240">
        <v>4013</v>
      </c>
      <c r="E708" s="239" t="s">
        <v>885</v>
      </c>
      <c r="F708" s="270" t="s">
        <v>44</v>
      </c>
      <c r="G708" s="270" t="s">
        <v>44</v>
      </c>
      <c r="H708" s="270" t="s">
        <v>45</v>
      </c>
      <c r="I708" s="270" t="s">
        <v>54</v>
      </c>
      <c r="J708" s="270" t="s">
        <v>55</v>
      </c>
      <c r="K708" s="270" t="s">
        <v>184</v>
      </c>
      <c r="L708" s="270" t="s">
        <v>40</v>
      </c>
      <c r="M708" s="271">
        <v>2892</v>
      </c>
    </row>
    <row r="709" spans="1:13" ht="13.5" x14ac:dyDescent="0.25">
      <c r="A709" s="270" t="s">
        <v>960</v>
      </c>
      <c r="B709" s="270" t="s">
        <v>897</v>
      </c>
      <c r="C709" s="270" t="s">
        <v>228</v>
      </c>
      <c r="D709" s="240">
        <v>4013</v>
      </c>
      <c r="E709" s="239" t="s">
        <v>885</v>
      </c>
      <c r="F709" s="270" t="s">
        <v>44</v>
      </c>
      <c r="G709" s="270" t="s">
        <v>44</v>
      </c>
      <c r="H709" s="270" t="s">
        <v>45</v>
      </c>
      <c r="I709" s="270" t="s">
        <v>54</v>
      </c>
      <c r="J709" s="270" t="s">
        <v>55</v>
      </c>
      <c r="K709" s="270" t="s">
        <v>184</v>
      </c>
      <c r="L709" s="270" t="s">
        <v>38</v>
      </c>
      <c r="M709" s="271">
        <v>1928</v>
      </c>
    </row>
    <row r="710" spans="1:13" ht="13.5" x14ac:dyDescent="0.25">
      <c r="A710" s="270" t="s">
        <v>964</v>
      </c>
      <c r="B710" s="270" t="s">
        <v>884</v>
      </c>
      <c r="C710" s="270" t="s">
        <v>228</v>
      </c>
      <c r="D710" s="240">
        <v>4013</v>
      </c>
      <c r="E710" s="239" t="s">
        <v>885</v>
      </c>
      <c r="F710" s="270" t="s">
        <v>44</v>
      </c>
      <c r="G710" s="270" t="s">
        <v>44</v>
      </c>
      <c r="H710" s="270" t="s">
        <v>45</v>
      </c>
      <c r="I710" s="270" t="s">
        <v>206</v>
      </c>
      <c r="J710" s="270" t="s">
        <v>61</v>
      </c>
      <c r="K710" s="270" t="s">
        <v>197</v>
      </c>
      <c r="L710" s="270" t="s">
        <v>40</v>
      </c>
      <c r="M710" s="271">
        <v>1459</v>
      </c>
    </row>
    <row r="711" spans="1:13" ht="13.5" x14ac:dyDescent="0.25">
      <c r="A711" s="270" t="s">
        <v>973</v>
      </c>
      <c r="B711" s="270" t="s">
        <v>903</v>
      </c>
      <c r="C711" s="270" t="s">
        <v>228</v>
      </c>
      <c r="D711" s="240">
        <v>4013</v>
      </c>
      <c r="E711" s="239" t="s">
        <v>885</v>
      </c>
      <c r="F711" s="270" t="s">
        <v>44</v>
      </c>
      <c r="G711" s="270" t="s">
        <v>44</v>
      </c>
      <c r="H711" s="270" t="s">
        <v>45</v>
      </c>
      <c r="I711" s="270" t="s">
        <v>206</v>
      </c>
      <c r="J711" s="270" t="s">
        <v>61</v>
      </c>
      <c r="K711" s="270" t="s">
        <v>197</v>
      </c>
      <c r="L711" s="270" t="s">
        <v>38</v>
      </c>
      <c r="M711" s="271">
        <v>912</v>
      </c>
    </row>
    <row r="712" spans="1:13" ht="13.5" x14ac:dyDescent="0.25">
      <c r="A712" s="270" t="s">
        <v>965</v>
      </c>
      <c r="B712" s="270" t="s">
        <v>887</v>
      </c>
      <c r="C712" s="270" t="s">
        <v>228</v>
      </c>
      <c r="D712" s="240">
        <v>4013</v>
      </c>
      <c r="E712" s="239" t="s">
        <v>885</v>
      </c>
      <c r="F712" s="270" t="s">
        <v>44</v>
      </c>
      <c r="G712" s="270" t="s">
        <v>44</v>
      </c>
      <c r="H712" s="270" t="s">
        <v>45</v>
      </c>
      <c r="I712" s="270" t="s">
        <v>206</v>
      </c>
      <c r="J712" s="270" t="s">
        <v>61</v>
      </c>
      <c r="K712" s="270" t="s">
        <v>185</v>
      </c>
      <c r="L712" s="270" t="s">
        <v>40</v>
      </c>
      <c r="M712" s="271">
        <v>1823</v>
      </c>
    </row>
    <row r="713" spans="1:13" ht="13.5" x14ac:dyDescent="0.25">
      <c r="A713" s="270" t="s">
        <v>971</v>
      </c>
      <c r="B713" s="270" t="s">
        <v>899</v>
      </c>
      <c r="C713" s="270" t="s">
        <v>228</v>
      </c>
      <c r="D713" s="240">
        <v>4013</v>
      </c>
      <c r="E713" s="239" t="s">
        <v>885</v>
      </c>
      <c r="F713" s="270" t="s">
        <v>44</v>
      </c>
      <c r="G713" s="270" t="s">
        <v>44</v>
      </c>
      <c r="H713" s="270" t="s">
        <v>45</v>
      </c>
      <c r="I713" s="270" t="s">
        <v>206</v>
      </c>
      <c r="J713" s="270" t="s">
        <v>61</v>
      </c>
      <c r="K713" s="270" t="s">
        <v>185</v>
      </c>
      <c r="L713" s="270" t="s">
        <v>38</v>
      </c>
      <c r="M713" s="271">
        <v>1094</v>
      </c>
    </row>
    <row r="714" spans="1:13" ht="13.5" x14ac:dyDescent="0.25">
      <c r="A714" s="270" t="s">
        <v>972</v>
      </c>
      <c r="B714" s="270" t="s">
        <v>901</v>
      </c>
      <c r="C714" s="270" t="s">
        <v>228</v>
      </c>
      <c r="D714" s="240">
        <v>4013</v>
      </c>
      <c r="E714" s="239" t="s">
        <v>885</v>
      </c>
      <c r="F714" s="270" t="s">
        <v>44</v>
      </c>
      <c r="G714" s="270" t="s">
        <v>44</v>
      </c>
      <c r="H714" s="270" t="s">
        <v>45</v>
      </c>
      <c r="I714" s="270" t="s">
        <v>206</v>
      </c>
      <c r="J714" s="270" t="s">
        <v>61</v>
      </c>
      <c r="K714" s="270" t="s">
        <v>184</v>
      </c>
      <c r="L714" s="270" t="s">
        <v>40</v>
      </c>
      <c r="M714" s="271">
        <v>2735</v>
      </c>
    </row>
    <row r="715" spans="1:13" ht="13.5" x14ac:dyDescent="0.25">
      <c r="A715" s="270" t="s">
        <v>970</v>
      </c>
      <c r="B715" s="270" t="s">
        <v>897</v>
      </c>
      <c r="C715" s="270" t="s">
        <v>228</v>
      </c>
      <c r="D715" s="240">
        <v>4013</v>
      </c>
      <c r="E715" s="239" t="s">
        <v>885</v>
      </c>
      <c r="F715" s="270" t="s">
        <v>44</v>
      </c>
      <c r="G715" s="270" t="s">
        <v>44</v>
      </c>
      <c r="H715" s="270" t="s">
        <v>45</v>
      </c>
      <c r="I715" s="270" t="s">
        <v>206</v>
      </c>
      <c r="J715" s="270" t="s">
        <v>61</v>
      </c>
      <c r="K715" s="270" t="s">
        <v>184</v>
      </c>
      <c r="L715" s="270" t="s">
        <v>38</v>
      </c>
      <c r="M715" s="271">
        <v>1823</v>
      </c>
    </row>
    <row r="716" spans="1:13" ht="13.5" x14ac:dyDescent="0.25">
      <c r="A716" s="270" t="s">
        <v>1262</v>
      </c>
      <c r="B716" s="270" t="s">
        <v>1263</v>
      </c>
      <c r="C716" s="270" t="s">
        <v>231</v>
      </c>
      <c r="D716" s="240">
        <v>4521</v>
      </c>
      <c r="E716" s="239" t="s">
        <v>1249</v>
      </c>
      <c r="F716" s="270" t="s">
        <v>44</v>
      </c>
      <c r="G716" s="270" t="s">
        <v>225</v>
      </c>
      <c r="H716" s="270" t="s">
        <v>45</v>
      </c>
      <c r="I716" s="270" t="s">
        <v>46</v>
      </c>
      <c r="J716" s="270" t="s">
        <v>47</v>
      </c>
      <c r="K716" s="270" t="s">
        <v>184</v>
      </c>
      <c r="L716" s="270" t="s">
        <v>40</v>
      </c>
      <c r="M716" s="271">
        <v>1108</v>
      </c>
    </row>
    <row r="717" spans="1:13" ht="13.5" x14ac:dyDescent="0.25">
      <c r="A717" s="270" t="s">
        <v>1264</v>
      </c>
      <c r="B717" s="270" t="s">
        <v>1265</v>
      </c>
      <c r="C717" s="270" t="s">
        <v>231</v>
      </c>
      <c r="D717" s="240">
        <v>4521</v>
      </c>
      <c r="E717" s="239" t="s">
        <v>1249</v>
      </c>
      <c r="F717" s="270" t="s">
        <v>44</v>
      </c>
      <c r="G717" s="270" t="s">
        <v>225</v>
      </c>
      <c r="H717" s="270" t="s">
        <v>45</v>
      </c>
      <c r="I717" s="270" t="s">
        <v>46</v>
      </c>
      <c r="J717" s="270" t="s">
        <v>47</v>
      </c>
      <c r="K717" s="270" t="s">
        <v>184</v>
      </c>
      <c r="L717" s="270" t="s">
        <v>38</v>
      </c>
      <c r="M717" s="271">
        <v>739</v>
      </c>
    </row>
    <row r="718" spans="1:13" ht="13.5" x14ac:dyDescent="0.25">
      <c r="A718" s="270" t="s">
        <v>1275</v>
      </c>
      <c r="B718" s="270" t="s">
        <v>1263</v>
      </c>
      <c r="C718" s="270" t="s">
        <v>231</v>
      </c>
      <c r="D718" s="240">
        <v>4521</v>
      </c>
      <c r="E718" s="239" t="s">
        <v>1249</v>
      </c>
      <c r="F718" s="270" t="s">
        <v>44</v>
      </c>
      <c r="G718" s="270" t="s">
        <v>225</v>
      </c>
      <c r="H718" s="270" t="s">
        <v>45</v>
      </c>
      <c r="I718" s="270" t="s">
        <v>202</v>
      </c>
      <c r="J718" s="270" t="s">
        <v>203</v>
      </c>
      <c r="K718" s="270" t="s">
        <v>184</v>
      </c>
      <c r="L718" s="270" t="s">
        <v>40</v>
      </c>
      <c r="M718" s="271">
        <v>1037</v>
      </c>
    </row>
    <row r="719" spans="1:13" ht="13.5" x14ac:dyDescent="0.25">
      <c r="A719" s="270" t="s">
        <v>1276</v>
      </c>
      <c r="B719" s="270" t="s">
        <v>1265</v>
      </c>
      <c r="C719" s="270" t="s">
        <v>231</v>
      </c>
      <c r="D719" s="240">
        <v>4521</v>
      </c>
      <c r="E719" s="239" t="s">
        <v>1249</v>
      </c>
      <c r="F719" s="270" t="s">
        <v>44</v>
      </c>
      <c r="G719" s="270" t="s">
        <v>225</v>
      </c>
      <c r="H719" s="270" t="s">
        <v>45</v>
      </c>
      <c r="I719" s="270" t="s">
        <v>202</v>
      </c>
      <c r="J719" s="270" t="s">
        <v>203</v>
      </c>
      <c r="K719" s="270" t="s">
        <v>184</v>
      </c>
      <c r="L719" s="270" t="s">
        <v>38</v>
      </c>
      <c r="M719" s="271">
        <v>691</v>
      </c>
    </row>
    <row r="720" spans="1:13" ht="13.5" x14ac:dyDescent="0.25">
      <c r="A720" s="270" t="s">
        <v>1285</v>
      </c>
      <c r="B720" s="270" t="s">
        <v>1263</v>
      </c>
      <c r="C720" s="270" t="s">
        <v>231</v>
      </c>
      <c r="D720" s="240">
        <v>4521</v>
      </c>
      <c r="E720" s="239" t="s">
        <v>1249</v>
      </c>
      <c r="F720" s="270" t="s">
        <v>44</v>
      </c>
      <c r="G720" s="270" t="s">
        <v>225</v>
      </c>
      <c r="H720" s="270" t="s">
        <v>45</v>
      </c>
      <c r="I720" s="270" t="s">
        <v>48</v>
      </c>
      <c r="J720" s="270" t="s">
        <v>49</v>
      </c>
      <c r="K720" s="270" t="s">
        <v>184</v>
      </c>
      <c r="L720" s="270" t="s">
        <v>40</v>
      </c>
      <c r="M720" s="271">
        <v>970</v>
      </c>
    </row>
    <row r="721" spans="1:13" ht="13.5" x14ac:dyDescent="0.25">
      <c r="A721" s="270" t="s">
        <v>1286</v>
      </c>
      <c r="B721" s="270" t="s">
        <v>1265</v>
      </c>
      <c r="C721" s="270" t="s">
        <v>231</v>
      </c>
      <c r="D721" s="240">
        <v>4521</v>
      </c>
      <c r="E721" s="239" t="s">
        <v>1249</v>
      </c>
      <c r="F721" s="270" t="s">
        <v>44</v>
      </c>
      <c r="G721" s="270" t="s">
        <v>225</v>
      </c>
      <c r="H721" s="270" t="s">
        <v>45</v>
      </c>
      <c r="I721" s="270" t="s">
        <v>48</v>
      </c>
      <c r="J721" s="270" t="s">
        <v>49</v>
      </c>
      <c r="K721" s="270" t="s">
        <v>184</v>
      </c>
      <c r="L721" s="270" t="s">
        <v>38</v>
      </c>
      <c r="M721" s="271">
        <v>647</v>
      </c>
    </row>
    <row r="722" spans="1:13" ht="13.5" x14ac:dyDescent="0.25">
      <c r="A722" s="270" t="s">
        <v>1295</v>
      </c>
      <c r="B722" s="270" t="s">
        <v>1263</v>
      </c>
      <c r="C722" s="270" t="s">
        <v>231</v>
      </c>
      <c r="D722" s="240">
        <v>4521</v>
      </c>
      <c r="E722" s="239" t="s">
        <v>1249</v>
      </c>
      <c r="F722" s="270" t="s">
        <v>44</v>
      </c>
      <c r="G722" s="270" t="s">
        <v>225</v>
      </c>
      <c r="H722" s="270" t="s">
        <v>45</v>
      </c>
      <c r="I722" s="270" t="s">
        <v>50</v>
      </c>
      <c r="J722" s="270" t="s">
        <v>51</v>
      </c>
      <c r="K722" s="270" t="s">
        <v>184</v>
      </c>
      <c r="L722" s="270" t="s">
        <v>40</v>
      </c>
      <c r="M722" s="271">
        <v>908</v>
      </c>
    </row>
    <row r="723" spans="1:13" ht="13.5" x14ac:dyDescent="0.25">
      <c r="A723" s="270" t="s">
        <v>1296</v>
      </c>
      <c r="B723" s="270" t="s">
        <v>1265</v>
      </c>
      <c r="C723" s="270" t="s">
        <v>231</v>
      </c>
      <c r="D723" s="240">
        <v>4521</v>
      </c>
      <c r="E723" s="239" t="s">
        <v>1249</v>
      </c>
      <c r="F723" s="270" t="s">
        <v>44</v>
      </c>
      <c r="G723" s="270" t="s">
        <v>225</v>
      </c>
      <c r="H723" s="270" t="s">
        <v>45</v>
      </c>
      <c r="I723" s="270" t="s">
        <v>50</v>
      </c>
      <c r="J723" s="270" t="s">
        <v>51</v>
      </c>
      <c r="K723" s="270" t="s">
        <v>184</v>
      </c>
      <c r="L723" s="270" t="s">
        <v>38</v>
      </c>
      <c r="M723" s="271">
        <v>605</v>
      </c>
    </row>
    <row r="724" spans="1:13" ht="13.5" x14ac:dyDescent="0.25">
      <c r="A724" s="270" t="s">
        <v>1305</v>
      </c>
      <c r="B724" s="270" t="s">
        <v>1263</v>
      </c>
      <c r="C724" s="270" t="s">
        <v>231</v>
      </c>
      <c r="D724" s="240">
        <v>4521</v>
      </c>
      <c r="E724" s="239" t="s">
        <v>1249</v>
      </c>
      <c r="F724" s="270" t="s">
        <v>44</v>
      </c>
      <c r="G724" s="270" t="s">
        <v>225</v>
      </c>
      <c r="H724" s="270" t="s">
        <v>45</v>
      </c>
      <c r="I724" s="270" t="s">
        <v>204</v>
      </c>
      <c r="J724" s="270" t="s">
        <v>205</v>
      </c>
      <c r="K724" s="270" t="s">
        <v>184</v>
      </c>
      <c r="L724" s="270" t="s">
        <v>40</v>
      </c>
      <c r="M724" s="271">
        <v>888</v>
      </c>
    </row>
    <row r="725" spans="1:13" ht="13.5" x14ac:dyDescent="0.25">
      <c r="A725" s="270" t="s">
        <v>1306</v>
      </c>
      <c r="B725" s="270" t="s">
        <v>1265</v>
      </c>
      <c r="C725" s="270" t="s">
        <v>231</v>
      </c>
      <c r="D725" s="240">
        <v>4521</v>
      </c>
      <c r="E725" s="239" t="s">
        <v>1249</v>
      </c>
      <c r="F725" s="270" t="s">
        <v>44</v>
      </c>
      <c r="G725" s="270" t="s">
        <v>225</v>
      </c>
      <c r="H725" s="270" t="s">
        <v>45</v>
      </c>
      <c r="I725" s="270" t="s">
        <v>204</v>
      </c>
      <c r="J725" s="270" t="s">
        <v>205</v>
      </c>
      <c r="K725" s="270" t="s">
        <v>184</v>
      </c>
      <c r="L725" s="270" t="s">
        <v>38</v>
      </c>
      <c r="M725" s="271">
        <v>592</v>
      </c>
    </row>
    <row r="726" spans="1:13" ht="13.5" x14ac:dyDescent="0.25">
      <c r="A726" s="270" t="s">
        <v>1315</v>
      </c>
      <c r="B726" s="270" t="s">
        <v>1263</v>
      </c>
      <c r="C726" s="270" t="s">
        <v>231</v>
      </c>
      <c r="D726" s="240">
        <v>4521</v>
      </c>
      <c r="E726" s="239" t="s">
        <v>1249</v>
      </c>
      <c r="F726" s="270" t="s">
        <v>44</v>
      </c>
      <c r="G726" s="270" t="s">
        <v>225</v>
      </c>
      <c r="H726" s="270" t="s">
        <v>45</v>
      </c>
      <c r="I726" s="270" t="s">
        <v>52</v>
      </c>
      <c r="J726" s="270" t="s">
        <v>53</v>
      </c>
      <c r="K726" s="270" t="s">
        <v>184</v>
      </c>
      <c r="L726" s="270" t="s">
        <v>40</v>
      </c>
      <c r="M726" s="271">
        <v>831</v>
      </c>
    </row>
    <row r="727" spans="1:13" ht="13.5" x14ac:dyDescent="0.25">
      <c r="A727" s="270" t="s">
        <v>1316</v>
      </c>
      <c r="B727" s="270" t="s">
        <v>1265</v>
      </c>
      <c r="C727" s="270" t="s">
        <v>231</v>
      </c>
      <c r="D727" s="240">
        <v>4521</v>
      </c>
      <c r="E727" s="239" t="s">
        <v>1249</v>
      </c>
      <c r="F727" s="270" t="s">
        <v>44</v>
      </c>
      <c r="G727" s="270" t="s">
        <v>225</v>
      </c>
      <c r="H727" s="270" t="s">
        <v>45</v>
      </c>
      <c r="I727" s="270" t="s">
        <v>52</v>
      </c>
      <c r="J727" s="270" t="s">
        <v>53</v>
      </c>
      <c r="K727" s="270" t="s">
        <v>184</v>
      </c>
      <c r="L727" s="270" t="s">
        <v>38</v>
      </c>
      <c r="M727" s="271">
        <v>554</v>
      </c>
    </row>
    <row r="728" spans="1:13" ht="13.5" x14ac:dyDescent="0.25">
      <c r="A728" s="270" t="s">
        <v>1325</v>
      </c>
      <c r="B728" s="270" t="s">
        <v>1263</v>
      </c>
      <c r="C728" s="270" t="s">
        <v>231</v>
      </c>
      <c r="D728" s="240">
        <v>4521</v>
      </c>
      <c r="E728" s="239" t="s">
        <v>1249</v>
      </c>
      <c r="F728" s="270" t="s">
        <v>44</v>
      </c>
      <c r="G728" s="270" t="s">
        <v>225</v>
      </c>
      <c r="H728" s="270" t="s">
        <v>45</v>
      </c>
      <c r="I728" s="270" t="s">
        <v>54</v>
      </c>
      <c r="J728" s="270" t="s">
        <v>55</v>
      </c>
      <c r="K728" s="270" t="s">
        <v>184</v>
      </c>
      <c r="L728" s="270" t="s">
        <v>40</v>
      </c>
      <c r="M728" s="271">
        <v>777</v>
      </c>
    </row>
    <row r="729" spans="1:13" ht="13.5" x14ac:dyDescent="0.25">
      <c r="A729" s="270" t="s">
        <v>1326</v>
      </c>
      <c r="B729" s="270" t="s">
        <v>1265</v>
      </c>
      <c r="C729" s="270" t="s">
        <v>231</v>
      </c>
      <c r="D729" s="240">
        <v>4521</v>
      </c>
      <c r="E729" s="239" t="s">
        <v>1249</v>
      </c>
      <c r="F729" s="270" t="s">
        <v>44</v>
      </c>
      <c r="G729" s="270" t="s">
        <v>225</v>
      </c>
      <c r="H729" s="270" t="s">
        <v>45</v>
      </c>
      <c r="I729" s="270" t="s">
        <v>54</v>
      </c>
      <c r="J729" s="270" t="s">
        <v>55</v>
      </c>
      <c r="K729" s="270" t="s">
        <v>184</v>
      </c>
      <c r="L729" s="270" t="s">
        <v>38</v>
      </c>
      <c r="M729" s="271">
        <v>518</v>
      </c>
    </row>
    <row r="730" spans="1:13" ht="13.5" x14ac:dyDescent="0.25">
      <c r="A730" s="270" t="s">
        <v>1335</v>
      </c>
      <c r="B730" s="270" t="s">
        <v>1263</v>
      </c>
      <c r="C730" s="270" t="s">
        <v>231</v>
      </c>
      <c r="D730" s="240">
        <v>4521</v>
      </c>
      <c r="E730" s="239" t="s">
        <v>1249</v>
      </c>
      <c r="F730" s="270" t="s">
        <v>44</v>
      </c>
      <c r="G730" s="270" t="s">
        <v>225</v>
      </c>
      <c r="H730" s="270" t="s">
        <v>45</v>
      </c>
      <c r="I730" s="270" t="s">
        <v>206</v>
      </c>
      <c r="J730" s="270" t="s">
        <v>61</v>
      </c>
      <c r="K730" s="270" t="s">
        <v>184</v>
      </c>
      <c r="L730" s="270" t="s">
        <v>40</v>
      </c>
      <c r="M730" s="271">
        <v>759</v>
      </c>
    </row>
    <row r="731" spans="1:13" ht="13.5" x14ac:dyDescent="0.25">
      <c r="A731" s="270" t="s">
        <v>1336</v>
      </c>
      <c r="B731" s="270" t="s">
        <v>1265</v>
      </c>
      <c r="C731" s="270" t="s">
        <v>231</v>
      </c>
      <c r="D731" s="240">
        <v>4521</v>
      </c>
      <c r="E731" s="239" t="s">
        <v>1249</v>
      </c>
      <c r="F731" s="270" t="s">
        <v>44</v>
      </c>
      <c r="G731" s="270" t="s">
        <v>225</v>
      </c>
      <c r="H731" s="270" t="s">
        <v>45</v>
      </c>
      <c r="I731" s="270" t="s">
        <v>206</v>
      </c>
      <c r="J731" s="270" t="s">
        <v>61</v>
      </c>
      <c r="K731" s="270" t="s">
        <v>184</v>
      </c>
      <c r="L731" s="270" t="s">
        <v>38</v>
      </c>
      <c r="M731" s="271">
        <v>506</v>
      </c>
    </row>
    <row r="732" spans="1:13" ht="13.5" x14ac:dyDescent="0.25">
      <c r="A732" s="270" t="s">
        <v>1260</v>
      </c>
      <c r="B732" s="270" t="s">
        <v>1261</v>
      </c>
      <c r="C732" s="270" t="s">
        <v>231</v>
      </c>
      <c r="D732" s="240">
        <v>4521</v>
      </c>
      <c r="E732" s="239" t="s">
        <v>1249</v>
      </c>
      <c r="F732" s="270" t="s">
        <v>44</v>
      </c>
      <c r="G732" s="270" t="s">
        <v>225</v>
      </c>
      <c r="H732" s="270" t="s">
        <v>45</v>
      </c>
      <c r="I732" s="270" t="s">
        <v>46</v>
      </c>
      <c r="J732" s="270" t="s">
        <v>47</v>
      </c>
      <c r="K732" s="270" t="s">
        <v>185</v>
      </c>
      <c r="L732" s="270" t="s">
        <v>38</v>
      </c>
      <c r="M732" s="271">
        <v>443</v>
      </c>
    </row>
    <row r="733" spans="1:13" ht="13.5" x14ac:dyDescent="0.25">
      <c r="A733" s="270" t="s">
        <v>1247</v>
      </c>
      <c r="B733" s="270" t="s">
        <v>1248</v>
      </c>
      <c r="C733" s="270" t="s">
        <v>231</v>
      </c>
      <c r="D733" s="240">
        <v>4521</v>
      </c>
      <c r="E733" s="239" t="s">
        <v>1249</v>
      </c>
      <c r="F733" s="270" t="s">
        <v>44</v>
      </c>
      <c r="G733" s="270" t="s">
        <v>225</v>
      </c>
      <c r="H733" s="270" t="s">
        <v>45</v>
      </c>
      <c r="I733" s="270" t="s">
        <v>46</v>
      </c>
      <c r="J733" s="270" t="s">
        <v>47</v>
      </c>
      <c r="K733" s="270" t="s">
        <v>185</v>
      </c>
      <c r="L733" s="270" t="s">
        <v>40</v>
      </c>
      <c r="M733" s="271">
        <v>739</v>
      </c>
    </row>
    <row r="734" spans="1:13" ht="13.5" x14ac:dyDescent="0.25">
      <c r="A734" s="270" t="s">
        <v>1274</v>
      </c>
      <c r="B734" s="270" t="s">
        <v>1261</v>
      </c>
      <c r="C734" s="270" t="s">
        <v>231</v>
      </c>
      <c r="D734" s="240">
        <v>4521</v>
      </c>
      <c r="E734" s="239" t="s">
        <v>1249</v>
      </c>
      <c r="F734" s="270" t="s">
        <v>44</v>
      </c>
      <c r="G734" s="270" t="s">
        <v>225</v>
      </c>
      <c r="H734" s="270" t="s">
        <v>45</v>
      </c>
      <c r="I734" s="270" t="s">
        <v>202</v>
      </c>
      <c r="J734" s="270" t="s">
        <v>203</v>
      </c>
      <c r="K734" s="270" t="s">
        <v>185</v>
      </c>
      <c r="L734" s="270" t="s">
        <v>38</v>
      </c>
      <c r="M734" s="271">
        <v>415</v>
      </c>
    </row>
    <row r="735" spans="1:13" ht="13.5" x14ac:dyDescent="0.25">
      <c r="A735" s="270" t="s">
        <v>1268</v>
      </c>
      <c r="B735" s="270" t="s">
        <v>1248</v>
      </c>
      <c r="C735" s="270" t="s">
        <v>231</v>
      </c>
      <c r="D735" s="240">
        <v>4521</v>
      </c>
      <c r="E735" s="239" t="s">
        <v>1249</v>
      </c>
      <c r="F735" s="270" t="s">
        <v>44</v>
      </c>
      <c r="G735" s="270" t="s">
        <v>225</v>
      </c>
      <c r="H735" s="270" t="s">
        <v>45</v>
      </c>
      <c r="I735" s="270" t="s">
        <v>202</v>
      </c>
      <c r="J735" s="270" t="s">
        <v>203</v>
      </c>
      <c r="K735" s="270" t="s">
        <v>185</v>
      </c>
      <c r="L735" s="270" t="s">
        <v>40</v>
      </c>
      <c r="M735" s="271">
        <v>691</v>
      </c>
    </row>
    <row r="736" spans="1:13" ht="13.5" x14ac:dyDescent="0.25">
      <c r="A736" s="270" t="s">
        <v>1284</v>
      </c>
      <c r="B736" s="270" t="s">
        <v>1261</v>
      </c>
      <c r="C736" s="270" t="s">
        <v>231</v>
      </c>
      <c r="D736" s="240">
        <v>4521</v>
      </c>
      <c r="E736" s="239" t="s">
        <v>1249</v>
      </c>
      <c r="F736" s="270" t="s">
        <v>44</v>
      </c>
      <c r="G736" s="270" t="s">
        <v>225</v>
      </c>
      <c r="H736" s="270" t="s">
        <v>45</v>
      </c>
      <c r="I736" s="270" t="s">
        <v>48</v>
      </c>
      <c r="J736" s="270" t="s">
        <v>49</v>
      </c>
      <c r="K736" s="270" t="s">
        <v>185</v>
      </c>
      <c r="L736" s="270" t="s">
        <v>38</v>
      </c>
      <c r="M736" s="271">
        <v>388</v>
      </c>
    </row>
    <row r="737" spans="1:13" ht="13.5" x14ac:dyDescent="0.25">
      <c r="A737" s="270" t="s">
        <v>1278</v>
      </c>
      <c r="B737" s="270" t="s">
        <v>1248</v>
      </c>
      <c r="C737" s="270" t="s">
        <v>231</v>
      </c>
      <c r="D737" s="240">
        <v>4521</v>
      </c>
      <c r="E737" s="239" t="s">
        <v>1249</v>
      </c>
      <c r="F737" s="270" t="s">
        <v>44</v>
      </c>
      <c r="G737" s="270" t="s">
        <v>225</v>
      </c>
      <c r="H737" s="270" t="s">
        <v>45</v>
      </c>
      <c r="I737" s="270" t="s">
        <v>48</v>
      </c>
      <c r="J737" s="270" t="s">
        <v>49</v>
      </c>
      <c r="K737" s="270" t="s">
        <v>185</v>
      </c>
      <c r="L737" s="270" t="s">
        <v>40</v>
      </c>
      <c r="M737" s="271">
        <v>647</v>
      </c>
    </row>
    <row r="738" spans="1:13" ht="13.5" x14ac:dyDescent="0.25">
      <c r="A738" s="270" t="s">
        <v>1294</v>
      </c>
      <c r="B738" s="270" t="s">
        <v>1261</v>
      </c>
      <c r="C738" s="270" t="s">
        <v>231</v>
      </c>
      <c r="D738" s="240">
        <v>4521</v>
      </c>
      <c r="E738" s="239" t="s">
        <v>1249</v>
      </c>
      <c r="F738" s="270" t="s">
        <v>44</v>
      </c>
      <c r="G738" s="270" t="s">
        <v>225</v>
      </c>
      <c r="H738" s="270" t="s">
        <v>45</v>
      </c>
      <c r="I738" s="270" t="s">
        <v>50</v>
      </c>
      <c r="J738" s="270" t="s">
        <v>51</v>
      </c>
      <c r="K738" s="270" t="s">
        <v>185</v>
      </c>
      <c r="L738" s="270" t="s">
        <v>38</v>
      </c>
      <c r="M738" s="271">
        <v>363</v>
      </c>
    </row>
    <row r="739" spans="1:13" ht="13.5" x14ac:dyDescent="0.25">
      <c r="A739" s="270" t="s">
        <v>1288</v>
      </c>
      <c r="B739" s="270" t="s">
        <v>1248</v>
      </c>
      <c r="C739" s="270" t="s">
        <v>231</v>
      </c>
      <c r="D739" s="240">
        <v>4521</v>
      </c>
      <c r="E739" s="239" t="s">
        <v>1249</v>
      </c>
      <c r="F739" s="270" t="s">
        <v>44</v>
      </c>
      <c r="G739" s="270" t="s">
        <v>225</v>
      </c>
      <c r="H739" s="270" t="s">
        <v>45</v>
      </c>
      <c r="I739" s="270" t="s">
        <v>50</v>
      </c>
      <c r="J739" s="270" t="s">
        <v>51</v>
      </c>
      <c r="K739" s="270" t="s">
        <v>185</v>
      </c>
      <c r="L739" s="270" t="s">
        <v>40</v>
      </c>
      <c r="M739" s="271">
        <v>605</v>
      </c>
    </row>
    <row r="740" spans="1:13" ht="13.5" x14ac:dyDescent="0.25">
      <c r="A740" s="270" t="s">
        <v>1304</v>
      </c>
      <c r="B740" s="270" t="s">
        <v>1261</v>
      </c>
      <c r="C740" s="270" t="s">
        <v>231</v>
      </c>
      <c r="D740" s="240">
        <v>4521</v>
      </c>
      <c r="E740" s="239" t="s">
        <v>1249</v>
      </c>
      <c r="F740" s="270" t="s">
        <v>44</v>
      </c>
      <c r="G740" s="270" t="s">
        <v>225</v>
      </c>
      <c r="H740" s="270" t="s">
        <v>45</v>
      </c>
      <c r="I740" s="270" t="s">
        <v>204</v>
      </c>
      <c r="J740" s="270" t="s">
        <v>205</v>
      </c>
      <c r="K740" s="270" t="s">
        <v>185</v>
      </c>
      <c r="L740" s="270" t="s">
        <v>38</v>
      </c>
      <c r="M740" s="271">
        <v>355</v>
      </c>
    </row>
    <row r="741" spans="1:13" ht="13.5" x14ac:dyDescent="0.25">
      <c r="A741" s="270" t="s">
        <v>1298</v>
      </c>
      <c r="B741" s="270" t="s">
        <v>1248</v>
      </c>
      <c r="C741" s="270" t="s">
        <v>231</v>
      </c>
      <c r="D741" s="240">
        <v>4521</v>
      </c>
      <c r="E741" s="239" t="s">
        <v>1249</v>
      </c>
      <c r="F741" s="270" t="s">
        <v>44</v>
      </c>
      <c r="G741" s="270" t="s">
        <v>225</v>
      </c>
      <c r="H741" s="270" t="s">
        <v>45</v>
      </c>
      <c r="I741" s="270" t="s">
        <v>204</v>
      </c>
      <c r="J741" s="270" t="s">
        <v>205</v>
      </c>
      <c r="K741" s="270" t="s">
        <v>185</v>
      </c>
      <c r="L741" s="270" t="s">
        <v>40</v>
      </c>
      <c r="M741" s="271">
        <v>592</v>
      </c>
    </row>
    <row r="742" spans="1:13" ht="13.5" x14ac:dyDescent="0.25">
      <c r="A742" s="270" t="s">
        <v>1314</v>
      </c>
      <c r="B742" s="270" t="s">
        <v>1261</v>
      </c>
      <c r="C742" s="270" t="s">
        <v>231</v>
      </c>
      <c r="D742" s="240">
        <v>4521</v>
      </c>
      <c r="E742" s="239" t="s">
        <v>1249</v>
      </c>
      <c r="F742" s="270" t="s">
        <v>44</v>
      </c>
      <c r="G742" s="270" t="s">
        <v>225</v>
      </c>
      <c r="H742" s="270" t="s">
        <v>45</v>
      </c>
      <c r="I742" s="270" t="s">
        <v>52</v>
      </c>
      <c r="J742" s="270" t="s">
        <v>53</v>
      </c>
      <c r="K742" s="270" t="s">
        <v>185</v>
      </c>
      <c r="L742" s="270" t="s">
        <v>38</v>
      </c>
      <c r="M742" s="271">
        <v>332</v>
      </c>
    </row>
    <row r="743" spans="1:13" ht="13.5" x14ac:dyDescent="0.25">
      <c r="A743" s="270" t="s">
        <v>1308</v>
      </c>
      <c r="B743" s="270" t="s">
        <v>1248</v>
      </c>
      <c r="C743" s="270" t="s">
        <v>231</v>
      </c>
      <c r="D743" s="240">
        <v>4521</v>
      </c>
      <c r="E743" s="239" t="s">
        <v>1249</v>
      </c>
      <c r="F743" s="270" t="s">
        <v>44</v>
      </c>
      <c r="G743" s="270" t="s">
        <v>225</v>
      </c>
      <c r="H743" s="270" t="s">
        <v>45</v>
      </c>
      <c r="I743" s="270" t="s">
        <v>52</v>
      </c>
      <c r="J743" s="270" t="s">
        <v>53</v>
      </c>
      <c r="K743" s="270" t="s">
        <v>185</v>
      </c>
      <c r="L743" s="270" t="s">
        <v>40</v>
      </c>
      <c r="M743" s="271">
        <v>554</v>
      </c>
    </row>
    <row r="744" spans="1:13" ht="13.5" x14ac:dyDescent="0.25">
      <c r="A744" s="270" t="s">
        <v>1324</v>
      </c>
      <c r="B744" s="270" t="s">
        <v>1261</v>
      </c>
      <c r="C744" s="270" t="s">
        <v>231</v>
      </c>
      <c r="D744" s="240">
        <v>4521</v>
      </c>
      <c r="E744" s="239" t="s">
        <v>1249</v>
      </c>
      <c r="F744" s="270" t="s">
        <v>44</v>
      </c>
      <c r="G744" s="270" t="s">
        <v>225</v>
      </c>
      <c r="H744" s="270" t="s">
        <v>45</v>
      </c>
      <c r="I744" s="270" t="s">
        <v>54</v>
      </c>
      <c r="J744" s="270" t="s">
        <v>55</v>
      </c>
      <c r="K744" s="270" t="s">
        <v>185</v>
      </c>
      <c r="L744" s="270" t="s">
        <v>38</v>
      </c>
      <c r="M744" s="271">
        <v>311</v>
      </c>
    </row>
    <row r="745" spans="1:13" ht="13.5" x14ac:dyDescent="0.25">
      <c r="A745" s="270" t="s">
        <v>1318</v>
      </c>
      <c r="B745" s="270" t="s">
        <v>1248</v>
      </c>
      <c r="C745" s="270" t="s">
        <v>231</v>
      </c>
      <c r="D745" s="240">
        <v>4521</v>
      </c>
      <c r="E745" s="239" t="s">
        <v>1249</v>
      </c>
      <c r="F745" s="270" t="s">
        <v>44</v>
      </c>
      <c r="G745" s="270" t="s">
        <v>225</v>
      </c>
      <c r="H745" s="270" t="s">
        <v>45</v>
      </c>
      <c r="I745" s="270" t="s">
        <v>54</v>
      </c>
      <c r="J745" s="270" t="s">
        <v>55</v>
      </c>
      <c r="K745" s="270" t="s">
        <v>185</v>
      </c>
      <c r="L745" s="270" t="s">
        <v>40</v>
      </c>
      <c r="M745" s="271">
        <v>518</v>
      </c>
    </row>
    <row r="746" spans="1:13" ht="13.5" x14ac:dyDescent="0.25">
      <c r="A746" s="270" t="s">
        <v>1334</v>
      </c>
      <c r="B746" s="270" t="s">
        <v>1261</v>
      </c>
      <c r="C746" s="270" t="s">
        <v>231</v>
      </c>
      <c r="D746" s="240">
        <v>4521</v>
      </c>
      <c r="E746" s="239" t="s">
        <v>1249</v>
      </c>
      <c r="F746" s="270" t="s">
        <v>44</v>
      </c>
      <c r="G746" s="270" t="s">
        <v>225</v>
      </c>
      <c r="H746" s="270" t="s">
        <v>45</v>
      </c>
      <c r="I746" s="270" t="s">
        <v>206</v>
      </c>
      <c r="J746" s="270" t="s">
        <v>61</v>
      </c>
      <c r="K746" s="270" t="s">
        <v>185</v>
      </c>
      <c r="L746" s="270" t="s">
        <v>38</v>
      </c>
      <c r="M746" s="271">
        <v>304</v>
      </c>
    </row>
    <row r="747" spans="1:13" ht="13.5" x14ac:dyDescent="0.25">
      <c r="A747" s="270" t="s">
        <v>1328</v>
      </c>
      <c r="B747" s="270" t="s">
        <v>1248</v>
      </c>
      <c r="C747" s="270" t="s">
        <v>231</v>
      </c>
      <c r="D747" s="240">
        <v>4521</v>
      </c>
      <c r="E747" s="239" t="s">
        <v>1249</v>
      </c>
      <c r="F747" s="270" t="s">
        <v>44</v>
      </c>
      <c r="G747" s="270" t="s">
        <v>225</v>
      </c>
      <c r="H747" s="270" t="s">
        <v>45</v>
      </c>
      <c r="I747" s="270" t="s">
        <v>206</v>
      </c>
      <c r="J747" s="270" t="s">
        <v>61</v>
      </c>
      <c r="K747" s="270" t="s">
        <v>185</v>
      </c>
      <c r="L747" s="270" t="s">
        <v>40</v>
      </c>
      <c r="M747" s="271">
        <v>506</v>
      </c>
    </row>
    <row r="748" spans="1:13" ht="13.5" x14ac:dyDescent="0.25">
      <c r="A748" s="270" t="s">
        <v>1266</v>
      </c>
      <c r="B748" s="270" t="s">
        <v>1267</v>
      </c>
      <c r="C748" s="270" t="s">
        <v>231</v>
      </c>
      <c r="D748" s="240">
        <v>4521</v>
      </c>
      <c r="E748" s="239" t="s">
        <v>1249</v>
      </c>
      <c r="F748" s="270" t="s">
        <v>44</v>
      </c>
      <c r="G748" s="270" t="s">
        <v>225</v>
      </c>
      <c r="H748" s="270" t="s">
        <v>45</v>
      </c>
      <c r="I748" s="270" t="s">
        <v>46</v>
      </c>
      <c r="J748" s="270" t="s">
        <v>47</v>
      </c>
      <c r="K748" s="270" t="s">
        <v>197</v>
      </c>
      <c r="L748" s="270" t="s">
        <v>38</v>
      </c>
      <c r="M748" s="271">
        <v>370</v>
      </c>
    </row>
    <row r="749" spans="1:13" ht="13.5" x14ac:dyDescent="0.25">
      <c r="A749" s="270" t="s">
        <v>1258</v>
      </c>
      <c r="B749" s="270" t="s">
        <v>1259</v>
      </c>
      <c r="C749" s="270" t="s">
        <v>231</v>
      </c>
      <c r="D749" s="240">
        <v>4521</v>
      </c>
      <c r="E749" s="239" t="s">
        <v>1249</v>
      </c>
      <c r="F749" s="270" t="s">
        <v>44</v>
      </c>
      <c r="G749" s="270" t="s">
        <v>225</v>
      </c>
      <c r="H749" s="270" t="s">
        <v>45</v>
      </c>
      <c r="I749" s="270" t="s">
        <v>46</v>
      </c>
      <c r="J749" s="270" t="s">
        <v>47</v>
      </c>
      <c r="K749" s="270" t="s">
        <v>197</v>
      </c>
      <c r="L749" s="270" t="s">
        <v>40</v>
      </c>
      <c r="M749" s="271">
        <v>591</v>
      </c>
    </row>
    <row r="750" spans="1:13" ht="13.5" x14ac:dyDescent="0.25">
      <c r="A750" s="270" t="s">
        <v>1277</v>
      </c>
      <c r="B750" s="270" t="s">
        <v>1267</v>
      </c>
      <c r="C750" s="270" t="s">
        <v>231</v>
      </c>
      <c r="D750" s="240">
        <v>4521</v>
      </c>
      <c r="E750" s="239" t="s">
        <v>1249</v>
      </c>
      <c r="F750" s="270" t="s">
        <v>44</v>
      </c>
      <c r="G750" s="270" t="s">
        <v>225</v>
      </c>
      <c r="H750" s="270" t="s">
        <v>45</v>
      </c>
      <c r="I750" s="270" t="s">
        <v>202</v>
      </c>
      <c r="J750" s="270" t="s">
        <v>203</v>
      </c>
      <c r="K750" s="270" t="s">
        <v>197</v>
      </c>
      <c r="L750" s="270" t="s">
        <v>38</v>
      </c>
      <c r="M750" s="271">
        <v>346</v>
      </c>
    </row>
    <row r="751" spans="1:13" ht="13.5" x14ac:dyDescent="0.25">
      <c r="A751" s="270" t="s">
        <v>1273</v>
      </c>
      <c r="B751" s="270" t="s">
        <v>1259</v>
      </c>
      <c r="C751" s="270" t="s">
        <v>231</v>
      </c>
      <c r="D751" s="240">
        <v>4521</v>
      </c>
      <c r="E751" s="239" t="s">
        <v>1249</v>
      </c>
      <c r="F751" s="270" t="s">
        <v>44</v>
      </c>
      <c r="G751" s="270" t="s">
        <v>225</v>
      </c>
      <c r="H751" s="270" t="s">
        <v>45</v>
      </c>
      <c r="I751" s="270" t="s">
        <v>202</v>
      </c>
      <c r="J751" s="270" t="s">
        <v>203</v>
      </c>
      <c r="K751" s="270" t="s">
        <v>197</v>
      </c>
      <c r="L751" s="270" t="s">
        <v>40</v>
      </c>
      <c r="M751" s="271">
        <v>553</v>
      </c>
    </row>
    <row r="752" spans="1:13" ht="13.5" x14ac:dyDescent="0.25">
      <c r="A752" s="270" t="s">
        <v>1287</v>
      </c>
      <c r="B752" s="270" t="s">
        <v>1267</v>
      </c>
      <c r="C752" s="270" t="s">
        <v>231</v>
      </c>
      <c r="D752" s="240">
        <v>4521</v>
      </c>
      <c r="E752" s="239" t="s">
        <v>1249</v>
      </c>
      <c r="F752" s="270" t="s">
        <v>44</v>
      </c>
      <c r="G752" s="270" t="s">
        <v>225</v>
      </c>
      <c r="H752" s="270" t="s">
        <v>45</v>
      </c>
      <c r="I752" s="270" t="s">
        <v>48</v>
      </c>
      <c r="J752" s="270" t="s">
        <v>49</v>
      </c>
      <c r="K752" s="270" t="s">
        <v>197</v>
      </c>
      <c r="L752" s="270" t="s">
        <v>38</v>
      </c>
      <c r="M752" s="271">
        <v>323</v>
      </c>
    </row>
    <row r="753" spans="1:13" ht="13.5" x14ac:dyDescent="0.25">
      <c r="A753" s="270" t="s">
        <v>1283</v>
      </c>
      <c r="B753" s="270" t="s">
        <v>1259</v>
      </c>
      <c r="C753" s="270" t="s">
        <v>231</v>
      </c>
      <c r="D753" s="240">
        <v>4521</v>
      </c>
      <c r="E753" s="239" t="s">
        <v>1249</v>
      </c>
      <c r="F753" s="270" t="s">
        <v>44</v>
      </c>
      <c r="G753" s="270" t="s">
        <v>225</v>
      </c>
      <c r="H753" s="270" t="s">
        <v>45</v>
      </c>
      <c r="I753" s="270" t="s">
        <v>48</v>
      </c>
      <c r="J753" s="270" t="s">
        <v>49</v>
      </c>
      <c r="K753" s="270" t="s">
        <v>197</v>
      </c>
      <c r="L753" s="270" t="s">
        <v>40</v>
      </c>
      <c r="M753" s="271">
        <v>517</v>
      </c>
    </row>
    <row r="754" spans="1:13" ht="13.5" x14ac:dyDescent="0.25">
      <c r="A754" s="270" t="s">
        <v>1297</v>
      </c>
      <c r="B754" s="270" t="s">
        <v>1267</v>
      </c>
      <c r="C754" s="270" t="s">
        <v>231</v>
      </c>
      <c r="D754" s="240">
        <v>4521</v>
      </c>
      <c r="E754" s="239" t="s">
        <v>1249</v>
      </c>
      <c r="F754" s="270" t="s">
        <v>44</v>
      </c>
      <c r="G754" s="270" t="s">
        <v>225</v>
      </c>
      <c r="H754" s="270" t="s">
        <v>45</v>
      </c>
      <c r="I754" s="270" t="s">
        <v>50</v>
      </c>
      <c r="J754" s="270" t="s">
        <v>51</v>
      </c>
      <c r="K754" s="270" t="s">
        <v>197</v>
      </c>
      <c r="L754" s="270" t="s">
        <v>38</v>
      </c>
      <c r="M754" s="271">
        <v>303</v>
      </c>
    </row>
    <row r="755" spans="1:13" ht="13.5" x14ac:dyDescent="0.25">
      <c r="A755" s="270" t="s">
        <v>1293</v>
      </c>
      <c r="B755" s="270" t="s">
        <v>1259</v>
      </c>
      <c r="C755" s="270" t="s">
        <v>231</v>
      </c>
      <c r="D755" s="240">
        <v>4521</v>
      </c>
      <c r="E755" s="239" t="s">
        <v>1249</v>
      </c>
      <c r="F755" s="270" t="s">
        <v>44</v>
      </c>
      <c r="G755" s="270" t="s">
        <v>225</v>
      </c>
      <c r="H755" s="270" t="s">
        <v>45</v>
      </c>
      <c r="I755" s="270" t="s">
        <v>50</v>
      </c>
      <c r="J755" s="270" t="s">
        <v>51</v>
      </c>
      <c r="K755" s="270" t="s">
        <v>197</v>
      </c>
      <c r="L755" s="270" t="s">
        <v>40</v>
      </c>
      <c r="M755" s="271">
        <v>484</v>
      </c>
    </row>
    <row r="756" spans="1:13" ht="13.5" x14ac:dyDescent="0.25">
      <c r="A756" s="270" t="s">
        <v>1307</v>
      </c>
      <c r="B756" s="270" t="s">
        <v>1267</v>
      </c>
      <c r="C756" s="270" t="s">
        <v>231</v>
      </c>
      <c r="D756" s="240">
        <v>4521</v>
      </c>
      <c r="E756" s="239" t="s">
        <v>1249</v>
      </c>
      <c r="F756" s="270" t="s">
        <v>44</v>
      </c>
      <c r="G756" s="270" t="s">
        <v>225</v>
      </c>
      <c r="H756" s="270" t="s">
        <v>45</v>
      </c>
      <c r="I756" s="270" t="s">
        <v>204</v>
      </c>
      <c r="J756" s="270" t="s">
        <v>205</v>
      </c>
      <c r="K756" s="270" t="s">
        <v>197</v>
      </c>
      <c r="L756" s="270" t="s">
        <v>38</v>
      </c>
      <c r="M756" s="271">
        <v>296</v>
      </c>
    </row>
    <row r="757" spans="1:13" ht="13.5" x14ac:dyDescent="0.25">
      <c r="A757" s="270" t="s">
        <v>1303</v>
      </c>
      <c r="B757" s="270" t="s">
        <v>1259</v>
      </c>
      <c r="C757" s="270" t="s">
        <v>231</v>
      </c>
      <c r="D757" s="240">
        <v>4521</v>
      </c>
      <c r="E757" s="239" t="s">
        <v>1249</v>
      </c>
      <c r="F757" s="270" t="s">
        <v>44</v>
      </c>
      <c r="G757" s="270" t="s">
        <v>225</v>
      </c>
      <c r="H757" s="270" t="s">
        <v>45</v>
      </c>
      <c r="I757" s="270" t="s">
        <v>204</v>
      </c>
      <c r="J757" s="270" t="s">
        <v>205</v>
      </c>
      <c r="K757" s="270" t="s">
        <v>197</v>
      </c>
      <c r="L757" s="270" t="s">
        <v>40</v>
      </c>
      <c r="M757" s="271">
        <v>474</v>
      </c>
    </row>
    <row r="758" spans="1:13" ht="13.5" x14ac:dyDescent="0.25">
      <c r="A758" s="270" t="s">
        <v>1317</v>
      </c>
      <c r="B758" s="270" t="s">
        <v>1267</v>
      </c>
      <c r="C758" s="270" t="s">
        <v>231</v>
      </c>
      <c r="D758" s="240">
        <v>4521</v>
      </c>
      <c r="E758" s="239" t="s">
        <v>1249</v>
      </c>
      <c r="F758" s="270" t="s">
        <v>44</v>
      </c>
      <c r="G758" s="270" t="s">
        <v>225</v>
      </c>
      <c r="H758" s="270" t="s">
        <v>45</v>
      </c>
      <c r="I758" s="270" t="s">
        <v>52</v>
      </c>
      <c r="J758" s="270" t="s">
        <v>53</v>
      </c>
      <c r="K758" s="270" t="s">
        <v>197</v>
      </c>
      <c r="L758" s="270" t="s">
        <v>38</v>
      </c>
      <c r="M758" s="271">
        <v>277</v>
      </c>
    </row>
    <row r="759" spans="1:13" ht="13.5" x14ac:dyDescent="0.25">
      <c r="A759" s="270" t="s">
        <v>1313</v>
      </c>
      <c r="B759" s="270" t="s">
        <v>1259</v>
      </c>
      <c r="C759" s="270" t="s">
        <v>231</v>
      </c>
      <c r="D759" s="240">
        <v>4521</v>
      </c>
      <c r="E759" s="239" t="s">
        <v>1249</v>
      </c>
      <c r="F759" s="270" t="s">
        <v>44</v>
      </c>
      <c r="G759" s="270" t="s">
        <v>225</v>
      </c>
      <c r="H759" s="270" t="s">
        <v>45</v>
      </c>
      <c r="I759" s="270" t="s">
        <v>52</v>
      </c>
      <c r="J759" s="270" t="s">
        <v>53</v>
      </c>
      <c r="K759" s="270" t="s">
        <v>197</v>
      </c>
      <c r="L759" s="270" t="s">
        <v>40</v>
      </c>
      <c r="M759" s="271">
        <v>443</v>
      </c>
    </row>
    <row r="760" spans="1:13" ht="13.5" x14ac:dyDescent="0.25">
      <c r="A760" s="270" t="s">
        <v>1327</v>
      </c>
      <c r="B760" s="270" t="s">
        <v>1267</v>
      </c>
      <c r="C760" s="270" t="s">
        <v>231</v>
      </c>
      <c r="D760" s="240">
        <v>4521</v>
      </c>
      <c r="E760" s="239" t="s">
        <v>1249</v>
      </c>
      <c r="F760" s="270" t="s">
        <v>44</v>
      </c>
      <c r="G760" s="270" t="s">
        <v>225</v>
      </c>
      <c r="H760" s="270" t="s">
        <v>45</v>
      </c>
      <c r="I760" s="270" t="s">
        <v>54</v>
      </c>
      <c r="J760" s="270" t="s">
        <v>55</v>
      </c>
      <c r="K760" s="270" t="s">
        <v>197</v>
      </c>
      <c r="L760" s="270" t="s">
        <v>38</v>
      </c>
      <c r="M760" s="271">
        <v>259</v>
      </c>
    </row>
    <row r="761" spans="1:13" ht="13.5" x14ac:dyDescent="0.25">
      <c r="A761" s="270" t="s">
        <v>1323</v>
      </c>
      <c r="B761" s="270" t="s">
        <v>1259</v>
      </c>
      <c r="C761" s="270" t="s">
        <v>231</v>
      </c>
      <c r="D761" s="240">
        <v>4521</v>
      </c>
      <c r="E761" s="239" t="s">
        <v>1249</v>
      </c>
      <c r="F761" s="270" t="s">
        <v>44</v>
      </c>
      <c r="G761" s="270" t="s">
        <v>225</v>
      </c>
      <c r="H761" s="270" t="s">
        <v>45</v>
      </c>
      <c r="I761" s="270" t="s">
        <v>54</v>
      </c>
      <c r="J761" s="270" t="s">
        <v>55</v>
      </c>
      <c r="K761" s="270" t="s">
        <v>197</v>
      </c>
      <c r="L761" s="270" t="s">
        <v>40</v>
      </c>
      <c r="M761" s="271">
        <v>415</v>
      </c>
    </row>
    <row r="762" spans="1:13" ht="13.5" x14ac:dyDescent="0.25">
      <c r="A762" s="270" t="s">
        <v>1337</v>
      </c>
      <c r="B762" s="270" t="s">
        <v>1267</v>
      </c>
      <c r="C762" s="270" t="s">
        <v>231</v>
      </c>
      <c r="D762" s="240">
        <v>4521</v>
      </c>
      <c r="E762" s="239" t="s">
        <v>1249</v>
      </c>
      <c r="F762" s="270" t="s">
        <v>44</v>
      </c>
      <c r="G762" s="270" t="s">
        <v>225</v>
      </c>
      <c r="H762" s="270" t="s">
        <v>45</v>
      </c>
      <c r="I762" s="270" t="s">
        <v>206</v>
      </c>
      <c r="J762" s="270" t="s">
        <v>61</v>
      </c>
      <c r="K762" s="270" t="s">
        <v>197</v>
      </c>
      <c r="L762" s="270" t="s">
        <v>38</v>
      </c>
      <c r="M762" s="271">
        <v>253</v>
      </c>
    </row>
    <row r="763" spans="1:13" ht="13.5" x14ac:dyDescent="0.25">
      <c r="A763" s="270" t="s">
        <v>1333</v>
      </c>
      <c r="B763" s="270" t="s">
        <v>1259</v>
      </c>
      <c r="C763" s="270" t="s">
        <v>231</v>
      </c>
      <c r="D763" s="240">
        <v>4521</v>
      </c>
      <c r="E763" s="239" t="s">
        <v>1249</v>
      </c>
      <c r="F763" s="270" t="s">
        <v>44</v>
      </c>
      <c r="G763" s="270" t="s">
        <v>225</v>
      </c>
      <c r="H763" s="270" t="s">
        <v>45</v>
      </c>
      <c r="I763" s="270" t="s">
        <v>206</v>
      </c>
      <c r="J763" s="270" t="s">
        <v>61</v>
      </c>
      <c r="K763" s="270" t="s">
        <v>197</v>
      </c>
      <c r="L763" s="270" t="s">
        <v>40</v>
      </c>
      <c r="M763" s="271">
        <v>405</v>
      </c>
    </row>
    <row r="764" spans="1:13" ht="13.5" x14ac:dyDescent="0.25">
      <c r="A764" s="270" t="s">
        <v>998</v>
      </c>
      <c r="B764" s="270" t="s">
        <v>999</v>
      </c>
      <c r="C764" s="270" t="s">
        <v>231</v>
      </c>
      <c r="D764" s="240">
        <v>4531</v>
      </c>
      <c r="E764" s="239" t="s">
        <v>997</v>
      </c>
      <c r="F764" s="270" t="s">
        <v>225</v>
      </c>
      <c r="G764" s="270" t="s">
        <v>225</v>
      </c>
      <c r="H764" s="270" t="s">
        <v>45</v>
      </c>
      <c r="I764" s="270" t="s">
        <v>46</v>
      </c>
      <c r="J764" s="270" t="s">
        <v>64</v>
      </c>
      <c r="K764" s="270" t="s">
        <v>184</v>
      </c>
      <c r="L764" s="270" t="s">
        <v>40</v>
      </c>
      <c r="M764" s="271">
        <v>1647</v>
      </c>
    </row>
    <row r="765" spans="1:13" ht="13.5" x14ac:dyDescent="0.25">
      <c r="A765" s="270" t="s">
        <v>1014</v>
      </c>
      <c r="B765" s="270" t="s">
        <v>1015</v>
      </c>
      <c r="C765" s="270" t="s">
        <v>231</v>
      </c>
      <c r="D765" s="240">
        <v>4531</v>
      </c>
      <c r="E765" s="239" t="s">
        <v>997</v>
      </c>
      <c r="F765" s="270" t="s">
        <v>225</v>
      </c>
      <c r="G765" s="270" t="s">
        <v>225</v>
      </c>
      <c r="H765" s="270" t="s">
        <v>45</v>
      </c>
      <c r="I765" s="270" t="s">
        <v>46</v>
      </c>
      <c r="J765" s="270" t="s">
        <v>64</v>
      </c>
      <c r="K765" s="270" t="s">
        <v>185</v>
      </c>
      <c r="L765" s="270" t="s">
        <v>38</v>
      </c>
      <c r="M765" s="271">
        <v>659</v>
      </c>
    </row>
    <row r="766" spans="1:13" ht="13.5" x14ac:dyDescent="0.25">
      <c r="A766" s="270" t="s">
        <v>1000</v>
      </c>
      <c r="B766" s="270" t="s">
        <v>1001</v>
      </c>
      <c r="C766" s="270" t="s">
        <v>231</v>
      </c>
      <c r="D766" s="240">
        <v>4531</v>
      </c>
      <c r="E766" s="239" t="s">
        <v>997</v>
      </c>
      <c r="F766" s="270" t="s">
        <v>225</v>
      </c>
      <c r="G766" s="270" t="s">
        <v>225</v>
      </c>
      <c r="H766" s="270" t="s">
        <v>45</v>
      </c>
      <c r="I766" s="270" t="s">
        <v>46</v>
      </c>
      <c r="J766" s="270" t="s">
        <v>64</v>
      </c>
      <c r="K766" s="270" t="s">
        <v>185</v>
      </c>
      <c r="L766" s="270" t="s">
        <v>40</v>
      </c>
      <c r="M766" s="271">
        <v>1098</v>
      </c>
    </row>
    <row r="767" spans="1:13" ht="13.5" x14ac:dyDescent="0.25">
      <c r="A767" s="270" t="s">
        <v>995</v>
      </c>
      <c r="B767" s="270" t="s">
        <v>996</v>
      </c>
      <c r="C767" s="270" t="s">
        <v>231</v>
      </c>
      <c r="D767" s="240">
        <v>4531</v>
      </c>
      <c r="E767" s="239" t="s">
        <v>997</v>
      </c>
      <c r="F767" s="270" t="s">
        <v>225</v>
      </c>
      <c r="G767" s="270" t="s">
        <v>225</v>
      </c>
      <c r="H767" s="270" t="s">
        <v>45</v>
      </c>
      <c r="I767" s="270" t="s">
        <v>46</v>
      </c>
      <c r="J767" s="270" t="s">
        <v>64</v>
      </c>
      <c r="K767" s="270" t="s">
        <v>184</v>
      </c>
      <c r="L767" s="270" t="s">
        <v>38</v>
      </c>
      <c r="M767" s="271">
        <v>1098</v>
      </c>
    </row>
    <row r="768" spans="1:13" ht="13.5" x14ac:dyDescent="0.25">
      <c r="A768" s="270" t="s">
        <v>1006</v>
      </c>
      <c r="B768" s="270" t="s">
        <v>1007</v>
      </c>
      <c r="C768" s="270" t="s">
        <v>231</v>
      </c>
      <c r="D768" s="240">
        <v>4531</v>
      </c>
      <c r="E768" s="239" t="s">
        <v>997</v>
      </c>
      <c r="F768" s="270" t="s">
        <v>225</v>
      </c>
      <c r="G768" s="270" t="s">
        <v>225</v>
      </c>
      <c r="H768" s="270" t="s">
        <v>45</v>
      </c>
      <c r="I768" s="270" t="s">
        <v>46</v>
      </c>
      <c r="J768" s="270" t="s">
        <v>64</v>
      </c>
      <c r="K768" s="270" t="s">
        <v>197</v>
      </c>
      <c r="L768" s="270" t="s">
        <v>40</v>
      </c>
      <c r="M768" s="271">
        <v>878</v>
      </c>
    </row>
    <row r="769" spans="1:13" ht="13.5" x14ac:dyDescent="0.25">
      <c r="A769" s="270" t="s">
        <v>1004</v>
      </c>
      <c r="B769" s="270" t="s">
        <v>1005</v>
      </c>
      <c r="C769" s="270" t="s">
        <v>231</v>
      </c>
      <c r="D769" s="240">
        <v>4531</v>
      </c>
      <c r="E769" s="239" t="s">
        <v>997</v>
      </c>
      <c r="F769" s="270" t="s">
        <v>225</v>
      </c>
      <c r="G769" s="270" t="s">
        <v>225</v>
      </c>
      <c r="H769" s="270" t="s">
        <v>45</v>
      </c>
      <c r="I769" s="270" t="s">
        <v>46</v>
      </c>
      <c r="J769" s="270" t="s">
        <v>64</v>
      </c>
      <c r="K769" s="270" t="s">
        <v>197</v>
      </c>
      <c r="L769" s="270" t="s">
        <v>38</v>
      </c>
      <c r="M769" s="271">
        <v>549</v>
      </c>
    </row>
    <row r="770" spans="1:13" ht="13.5" x14ac:dyDescent="0.25">
      <c r="A770" s="270" t="s">
        <v>1027</v>
      </c>
      <c r="B770" s="270" t="s">
        <v>999</v>
      </c>
      <c r="C770" s="270" t="s">
        <v>231</v>
      </c>
      <c r="D770" s="240">
        <v>4531</v>
      </c>
      <c r="E770" s="239" t="s">
        <v>997</v>
      </c>
      <c r="F770" s="270" t="s">
        <v>225</v>
      </c>
      <c r="G770" s="270" t="s">
        <v>225</v>
      </c>
      <c r="H770" s="270" t="s">
        <v>45</v>
      </c>
      <c r="I770" s="270" t="s">
        <v>202</v>
      </c>
      <c r="J770" s="270" t="s">
        <v>66</v>
      </c>
      <c r="K770" s="270" t="s">
        <v>184</v>
      </c>
      <c r="L770" s="270" t="s">
        <v>40</v>
      </c>
      <c r="M770" s="271">
        <v>1498</v>
      </c>
    </row>
    <row r="771" spans="1:13" ht="13.5" x14ac:dyDescent="0.25">
      <c r="A771" s="270" t="s">
        <v>1035</v>
      </c>
      <c r="B771" s="270" t="s">
        <v>1015</v>
      </c>
      <c r="C771" s="270" t="s">
        <v>231</v>
      </c>
      <c r="D771" s="240">
        <v>4531</v>
      </c>
      <c r="E771" s="239" t="s">
        <v>997</v>
      </c>
      <c r="F771" s="270" t="s">
        <v>225</v>
      </c>
      <c r="G771" s="270" t="s">
        <v>225</v>
      </c>
      <c r="H771" s="270" t="s">
        <v>45</v>
      </c>
      <c r="I771" s="270" t="s">
        <v>202</v>
      </c>
      <c r="J771" s="270" t="s">
        <v>66</v>
      </c>
      <c r="K771" s="270" t="s">
        <v>185</v>
      </c>
      <c r="L771" s="270" t="s">
        <v>38</v>
      </c>
      <c r="M771" s="271">
        <v>599</v>
      </c>
    </row>
    <row r="772" spans="1:13" ht="13.5" x14ac:dyDescent="0.25">
      <c r="A772" s="270" t="s">
        <v>1028</v>
      </c>
      <c r="B772" s="270" t="s">
        <v>1001</v>
      </c>
      <c r="C772" s="270" t="s">
        <v>231</v>
      </c>
      <c r="D772" s="240">
        <v>4531</v>
      </c>
      <c r="E772" s="239" t="s">
        <v>997</v>
      </c>
      <c r="F772" s="270" t="s">
        <v>225</v>
      </c>
      <c r="G772" s="270" t="s">
        <v>225</v>
      </c>
      <c r="H772" s="270" t="s">
        <v>45</v>
      </c>
      <c r="I772" s="270" t="s">
        <v>202</v>
      </c>
      <c r="J772" s="270" t="s">
        <v>66</v>
      </c>
      <c r="K772" s="270" t="s">
        <v>185</v>
      </c>
      <c r="L772" s="270" t="s">
        <v>40</v>
      </c>
      <c r="M772" s="271">
        <v>998</v>
      </c>
    </row>
    <row r="773" spans="1:13" ht="13.5" x14ac:dyDescent="0.25">
      <c r="A773" s="270" t="s">
        <v>1026</v>
      </c>
      <c r="B773" s="270" t="s">
        <v>996</v>
      </c>
      <c r="C773" s="270" t="s">
        <v>231</v>
      </c>
      <c r="D773" s="240">
        <v>4531</v>
      </c>
      <c r="E773" s="239" t="s">
        <v>997</v>
      </c>
      <c r="F773" s="270" t="s">
        <v>225</v>
      </c>
      <c r="G773" s="270" t="s">
        <v>225</v>
      </c>
      <c r="H773" s="270" t="s">
        <v>45</v>
      </c>
      <c r="I773" s="270" t="s">
        <v>202</v>
      </c>
      <c r="J773" s="270" t="s">
        <v>66</v>
      </c>
      <c r="K773" s="270" t="s">
        <v>184</v>
      </c>
      <c r="L773" s="270" t="s">
        <v>38</v>
      </c>
      <c r="M773" s="271">
        <v>998</v>
      </c>
    </row>
    <row r="774" spans="1:13" ht="13.5" x14ac:dyDescent="0.25">
      <c r="A774" s="270" t="s">
        <v>1031</v>
      </c>
      <c r="B774" s="270" t="s">
        <v>1007</v>
      </c>
      <c r="C774" s="270" t="s">
        <v>231</v>
      </c>
      <c r="D774" s="240">
        <v>4531</v>
      </c>
      <c r="E774" s="239" t="s">
        <v>997</v>
      </c>
      <c r="F774" s="270" t="s">
        <v>225</v>
      </c>
      <c r="G774" s="270" t="s">
        <v>225</v>
      </c>
      <c r="H774" s="270" t="s">
        <v>45</v>
      </c>
      <c r="I774" s="270" t="s">
        <v>202</v>
      </c>
      <c r="J774" s="270" t="s">
        <v>66</v>
      </c>
      <c r="K774" s="270" t="s">
        <v>197</v>
      </c>
      <c r="L774" s="270" t="s">
        <v>40</v>
      </c>
      <c r="M774" s="271">
        <v>799</v>
      </c>
    </row>
    <row r="775" spans="1:13" ht="13.5" x14ac:dyDescent="0.25">
      <c r="A775" s="270" t="s">
        <v>1030</v>
      </c>
      <c r="B775" s="270" t="s">
        <v>1005</v>
      </c>
      <c r="C775" s="270" t="s">
        <v>231</v>
      </c>
      <c r="D775" s="240">
        <v>4531</v>
      </c>
      <c r="E775" s="239" t="s">
        <v>997</v>
      </c>
      <c r="F775" s="270" t="s">
        <v>225</v>
      </c>
      <c r="G775" s="270" t="s">
        <v>225</v>
      </c>
      <c r="H775" s="270" t="s">
        <v>45</v>
      </c>
      <c r="I775" s="270" t="s">
        <v>202</v>
      </c>
      <c r="J775" s="270" t="s">
        <v>66</v>
      </c>
      <c r="K775" s="270" t="s">
        <v>197</v>
      </c>
      <c r="L775" s="270" t="s">
        <v>38</v>
      </c>
      <c r="M775" s="271">
        <v>499</v>
      </c>
    </row>
    <row r="776" spans="1:13" ht="13.5" x14ac:dyDescent="0.25">
      <c r="A776" s="270" t="s">
        <v>1047</v>
      </c>
      <c r="B776" s="270" t="s">
        <v>999</v>
      </c>
      <c r="C776" s="270" t="s">
        <v>231</v>
      </c>
      <c r="D776" s="240">
        <v>4531</v>
      </c>
      <c r="E776" s="239" t="s">
        <v>997</v>
      </c>
      <c r="F776" s="270" t="s">
        <v>225</v>
      </c>
      <c r="G776" s="270" t="s">
        <v>225</v>
      </c>
      <c r="H776" s="270" t="s">
        <v>45</v>
      </c>
      <c r="I776" s="270" t="s">
        <v>48</v>
      </c>
      <c r="J776" s="270" t="s">
        <v>167</v>
      </c>
      <c r="K776" s="270" t="s">
        <v>184</v>
      </c>
      <c r="L776" s="270" t="s">
        <v>40</v>
      </c>
      <c r="M776" s="271">
        <v>1370</v>
      </c>
    </row>
    <row r="777" spans="1:13" ht="13.5" x14ac:dyDescent="0.25">
      <c r="A777" s="270" t="s">
        <v>1055</v>
      </c>
      <c r="B777" s="270" t="s">
        <v>1015</v>
      </c>
      <c r="C777" s="270" t="s">
        <v>231</v>
      </c>
      <c r="D777" s="240">
        <v>4531</v>
      </c>
      <c r="E777" s="239" t="s">
        <v>997</v>
      </c>
      <c r="F777" s="270" t="s">
        <v>225</v>
      </c>
      <c r="G777" s="270" t="s">
        <v>225</v>
      </c>
      <c r="H777" s="270" t="s">
        <v>45</v>
      </c>
      <c r="I777" s="270" t="s">
        <v>48</v>
      </c>
      <c r="J777" s="270" t="s">
        <v>167</v>
      </c>
      <c r="K777" s="270" t="s">
        <v>185</v>
      </c>
      <c r="L777" s="270" t="s">
        <v>38</v>
      </c>
      <c r="M777" s="271">
        <v>548</v>
      </c>
    </row>
    <row r="778" spans="1:13" ht="13.5" x14ac:dyDescent="0.25">
      <c r="A778" s="270" t="s">
        <v>1048</v>
      </c>
      <c r="B778" s="270" t="s">
        <v>1001</v>
      </c>
      <c r="C778" s="270" t="s">
        <v>231</v>
      </c>
      <c r="D778" s="240">
        <v>4531</v>
      </c>
      <c r="E778" s="239" t="s">
        <v>997</v>
      </c>
      <c r="F778" s="270" t="s">
        <v>225</v>
      </c>
      <c r="G778" s="270" t="s">
        <v>225</v>
      </c>
      <c r="H778" s="270" t="s">
        <v>45</v>
      </c>
      <c r="I778" s="270" t="s">
        <v>48</v>
      </c>
      <c r="J778" s="270" t="s">
        <v>167</v>
      </c>
      <c r="K778" s="270" t="s">
        <v>185</v>
      </c>
      <c r="L778" s="270" t="s">
        <v>40</v>
      </c>
      <c r="M778" s="271">
        <v>914</v>
      </c>
    </row>
    <row r="779" spans="1:13" ht="13.5" x14ac:dyDescent="0.25">
      <c r="A779" s="270" t="s">
        <v>1046</v>
      </c>
      <c r="B779" s="270" t="s">
        <v>996</v>
      </c>
      <c r="C779" s="270" t="s">
        <v>231</v>
      </c>
      <c r="D779" s="240">
        <v>4531</v>
      </c>
      <c r="E779" s="239" t="s">
        <v>997</v>
      </c>
      <c r="F779" s="270" t="s">
        <v>225</v>
      </c>
      <c r="G779" s="270" t="s">
        <v>225</v>
      </c>
      <c r="H779" s="270" t="s">
        <v>45</v>
      </c>
      <c r="I779" s="270" t="s">
        <v>48</v>
      </c>
      <c r="J779" s="270" t="s">
        <v>167</v>
      </c>
      <c r="K779" s="270" t="s">
        <v>184</v>
      </c>
      <c r="L779" s="270" t="s">
        <v>38</v>
      </c>
      <c r="M779" s="271">
        <v>914</v>
      </c>
    </row>
    <row r="780" spans="1:13" ht="13.5" x14ac:dyDescent="0.25">
      <c r="A780" s="270" t="s">
        <v>1051</v>
      </c>
      <c r="B780" s="270" t="s">
        <v>1007</v>
      </c>
      <c r="C780" s="270" t="s">
        <v>231</v>
      </c>
      <c r="D780" s="240">
        <v>4531</v>
      </c>
      <c r="E780" s="239" t="s">
        <v>997</v>
      </c>
      <c r="F780" s="270" t="s">
        <v>225</v>
      </c>
      <c r="G780" s="270" t="s">
        <v>225</v>
      </c>
      <c r="H780" s="270" t="s">
        <v>45</v>
      </c>
      <c r="I780" s="270" t="s">
        <v>48</v>
      </c>
      <c r="J780" s="270" t="s">
        <v>167</v>
      </c>
      <c r="K780" s="270" t="s">
        <v>197</v>
      </c>
      <c r="L780" s="270" t="s">
        <v>40</v>
      </c>
      <c r="M780" s="271">
        <v>731</v>
      </c>
    </row>
    <row r="781" spans="1:13" ht="13.5" x14ac:dyDescent="0.25">
      <c r="A781" s="270" t="s">
        <v>1050</v>
      </c>
      <c r="B781" s="270" t="s">
        <v>1005</v>
      </c>
      <c r="C781" s="270" t="s">
        <v>231</v>
      </c>
      <c r="D781" s="240">
        <v>4531</v>
      </c>
      <c r="E781" s="239" t="s">
        <v>997</v>
      </c>
      <c r="F781" s="270" t="s">
        <v>225</v>
      </c>
      <c r="G781" s="270" t="s">
        <v>225</v>
      </c>
      <c r="H781" s="270" t="s">
        <v>45</v>
      </c>
      <c r="I781" s="270" t="s">
        <v>48</v>
      </c>
      <c r="J781" s="270" t="s">
        <v>167</v>
      </c>
      <c r="K781" s="270" t="s">
        <v>197</v>
      </c>
      <c r="L781" s="270" t="s">
        <v>38</v>
      </c>
      <c r="M781" s="271">
        <v>457</v>
      </c>
    </row>
    <row r="782" spans="1:13" ht="13.5" x14ac:dyDescent="0.25">
      <c r="A782" s="270" t="s">
        <v>1067</v>
      </c>
      <c r="B782" s="270" t="s">
        <v>999</v>
      </c>
      <c r="C782" s="270" t="s">
        <v>231</v>
      </c>
      <c r="D782" s="240">
        <v>4531</v>
      </c>
      <c r="E782" s="239" t="s">
        <v>997</v>
      </c>
      <c r="F782" s="270" t="s">
        <v>225</v>
      </c>
      <c r="G782" s="270" t="s">
        <v>225</v>
      </c>
      <c r="H782" s="270" t="s">
        <v>45</v>
      </c>
      <c r="I782" s="270" t="s">
        <v>50</v>
      </c>
      <c r="J782" s="270" t="s">
        <v>169</v>
      </c>
      <c r="K782" s="270" t="s">
        <v>184</v>
      </c>
      <c r="L782" s="270" t="s">
        <v>40</v>
      </c>
      <c r="M782" s="271">
        <v>1251</v>
      </c>
    </row>
    <row r="783" spans="1:13" ht="13.5" x14ac:dyDescent="0.25">
      <c r="A783" s="270" t="s">
        <v>1075</v>
      </c>
      <c r="B783" s="270" t="s">
        <v>1015</v>
      </c>
      <c r="C783" s="270" t="s">
        <v>231</v>
      </c>
      <c r="D783" s="240">
        <v>4531</v>
      </c>
      <c r="E783" s="239" t="s">
        <v>997</v>
      </c>
      <c r="F783" s="270" t="s">
        <v>225</v>
      </c>
      <c r="G783" s="270" t="s">
        <v>225</v>
      </c>
      <c r="H783" s="270" t="s">
        <v>45</v>
      </c>
      <c r="I783" s="270" t="s">
        <v>50</v>
      </c>
      <c r="J783" s="270" t="s">
        <v>169</v>
      </c>
      <c r="K783" s="270" t="s">
        <v>185</v>
      </c>
      <c r="L783" s="270" t="s">
        <v>38</v>
      </c>
      <c r="M783" s="271">
        <v>500</v>
      </c>
    </row>
    <row r="784" spans="1:13" ht="13.5" x14ac:dyDescent="0.25">
      <c r="A784" s="270" t="s">
        <v>1068</v>
      </c>
      <c r="B784" s="270" t="s">
        <v>1001</v>
      </c>
      <c r="C784" s="270" t="s">
        <v>231</v>
      </c>
      <c r="D784" s="240">
        <v>4531</v>
      </c>
      <c r="E784" s="239" t="s">
        <v>997</v>
      </c>
      <c r="F784" s="270" t="s">
        <v>225</v>
      </c>
      <c r="G784" s="270" t="s">
        <v>225</v>
      </c>
      <c r="H784" s="270" t="s">
        <v>45</v>
      </c>
      <c r="I784" s="270" t="s">
        <v>50</v>
      </c>
      <c r="J784" s="270" t="s">
        <v>169</v>
      </c>
      <c r="K784" s="270" t="s">
        <v>185</v>
      </c>
      <c r="L784" s="270" t="s">
        <v>40</v>
      </c>
      <c r="M784" s="271">
        <v>834</v>
      </c>
    </row>
    <row r="785" spans="1:13" ht="13.5" x14ac:dyDescent="0.25">
      <c r="A785" s="270" t="s">
        <v>1066</v>
      </c>
      <c r="B785" s="270" t="s">
        <v>996</v>
      </c>
      <c r="C785" s="270" t="s">
        <v>231</v>
      </c>
      <c r="D785" s="240">
        <v>4531</v>
      </c>
      <c r="E785" s="239" t="s">
        <v>997</v>
      </c>
      <c r="F785" s="270" t="s">
        <v>225</v>
      </c>
      <c r="G785" s="270" t="s">
        <v>225</v>
      </c>
      <c r="H785" s="270" t="s">
        <v>45</v>
      </c>
      <c r="I785" s="270" t="s">
        <v>50</v>
      </c>
      <c r="J785" s="270" t="s">
        <v>169</v>
      </c>
      <c r="K785" s="270" t="s">
        <v>184</v>
      </c>
      <c r="L785" s="270" t="s">
        <v>38</v>
      </c>
      <c r="M785" s="271">
        <v>834</v>
      </c>
    </row>
    <row r="786" spans="1:13" ht="13.5" x14ac:dyDescent="0.25">
      <c r="A786" s="270" t="s">
        <v>1071</v>
      </c>
      <c r="B786" s="270" t="s">
        <v>1007</v>
      </c>
      <c r="C786" s="270" t="s">
        <v>231</v>
      </c>
      <c r="D786" s="240">
        <v>4531</v>
      </c>
      <c r="E786" s="239" t="s">
        <v>997</v>
      </c>
      <c r="F786" s="270" t="s">
        <v>225</v>
      </c>
      <c r="G786" s="270" t="s">
        <v>225</v>
      </c>
      <c r="H786" s="270" t="s">
        <v>45</v>
      </c>
      <c r="I786" s="270" t="s">
        <v>50</v>
      </c>
      <c r="J786" s="270" t="s">
        <v>169</v>
      </c>
      <c r="K786" s="270" t="s">
        <v>197</v>
      </c>
      <c r="L786" s="270" t="s">
        <v>40</v>
      </c>
      <c r="M786" s="271">
        <v>667</v>
      </c>
    </row>
    <row r="787" spans="1:13" ht="13.5" x14ac:dyDescent="0.25">
      <c r="A787" s="270" t="s">
        <v>1070</v>
      </c>
      <c r="B787" s="270" t="s">
        <v>1005</v>
      </c>
      <c r="C787" s="270" t="s">
        <v>231</v>
      </c>
      <c r="D787" s="240">
        <v>4531</v>
      </c>
      <c r="E787" s="239" t="s">
        <v>997</v>
      </c>
      <c r="F787" s="270" t="s">
        <v>225</v>
      </c>
      <c r="G787" s="270" t="s">
        <v>225</v>
      </c>
      <c r="H787" s="270" t="s">
        <v>45</v>
      </c>
      <c r="I787" s="270" t="s">
        <v>50</v>
      </c>
      <c r="J787" s="270" t="s">
        <v>169</v>
      </c>
      <c r="K787" s="270" t="s">
        <v>197</v>
      </c>
      <c r="L787" s="270" t="s">
        <v>38</v>
      </c>
      <c r="M787" s="271">
        <v>417</v>
      </c>
    </row>
    <row r="788" spans="1:13" ht="13.5" x14ac:dyDescent="0.25">
      <c r="A788" s="270" t="s">
        <v>1087</v>
      </c>
      <c r="B788" s="270" t="s">
        <v>999</v>
      </c>
      <c r="C788" s="270" t="s">
        <v>231</v>
      </c>
      <c r="D788" s="240">
        <v>4531</v>
      </c>
      <c r="E788" s="239" t="s">
        <v>997</v>
      </c>
      <c r="F788" s="270" t="s">
        <v>225</v>
      </c>
      <c r="G788" s="270" t="s">
        <v>225</v>
      </c>
      <c r="H788" s="270" t="s">
        <v>45</v>
      </c>
      <c r="I788" s="270" t="s">
        <v>204</v>
      </c>
      <c r="J788" s="270" t="s">
        <v>171</v>
      </c>
      <c r="K788" s="270" t="s">
        <v>184</v>
      </c>
      <c r="L788" s="270" t="s">
        <v>40</v>
      </c>
      <c r="M788" s="271">
        <v>1192</v>
      </c>
    </row>
    <row r="789" spans="1:13" ht="13.5" x14ac:dyDescent="0.25">
      <c r="A789" s="270" t="s">
        <v>1095</v>
      </c>
      <c r="B789" s="270" t="s">
        <v>1015</v>
      </c>
      <c r="C789" s="270" t="s">
        <v>231</v>
      </c>
      <c r="D789" s="240">
        <v>4531</v>
      </c>
      <c r="E789" s="239" t="s">
        <v>997</v>
      </c>
      <c r="F789" s="270" t="s">
        <v>225</v>
      </c>
      <c r="G789" s="270" t="s">
        <v>225</v>
      </c>
      <c r="H789" s="270" t="s">
        <v>45</v>
      </c>
      <c r="I789" s="270" t="s">
        <v>204</v>
      </c>
      <c r="J789" s="270" t="s">
        <v>171</v>
      </c>
      <c r="K789" s="270" t="s">
        <v>185</v>
      </c>
      <c r="L789" s="270" t="s">
        <v>38</v>
      </c>
      <c r="M789" s="271">
        <v>477</v>
      </c>
    </row>
    <row r="790" spans="1:13" ht="13.5" x14ac:dyDescent="0.25">
      <c r="A790" s="270" t="s">
        <v>1088</v>
      </c>
      <c r="B790" s="270" t="s">
        <v>1001</v>
      </c>
      <c r="C790" s="270" t="s">
        <v>231</v>
      </c>
      <c r="D790" s="240">
        <v>4531</v>
      </c>
      <c r="E790" s="239" t="s">
        <v>997</v>
      </c>
      <c r="F790" s="270" t="s">
        <v>225</v>
      </c>
      <c r="G790" s="270" t="s">
        <v>225</v>
      </c>
      <c r="H790" s="270" t="s">
        <v>45</v>
      </c>
      <c r="I790" s="270" t="s">
        <v>204</v>
      </c>
      <c r="J790" s="270" t="s">
        <v>171</v>
      </c>
      <c r="K790" s="270" t="s">
        <v>185</v>
      </c>
      <c r="L790" s="270" t="s">
        <v>40</v>
      </c>
      <c r="M790" s="271">
        <v>794</v>
      </c>
    </row>
    <row r="791" spans="1:13" ht="13.5" x14ac:dyDescent="0.25">
      <c r="A791" s="270" t="s">
        <v>1086</v>
      </c>
      <c r="B791" s="270" t="s">
        <v>996</v>
      </c>
      <c r="C791" s="270" t="s">
        <v>231</v>
      </c>
      <c r="D791" s="240">
        <v>4531</v>
      </c>
      <c r="E791" s="239" t="s">
        <v>997</v>
      </c>
      <c r="F791" s="270" t="s">
        <v>225</v>
      </c>
      <c r="G791" s="270" t="s">
        <v>225</v>
      </c>
      <c r="H791" s="270" t="s">
        <v>45</v>
      </c>
      <c r="I791" s="270" t="s">
        <v>204</v>
      </c>
      <c r="J791" s="270" t="s">
        <v>171</v>
      </c>
      <c r="K791" s="270" t="s">
        <v>184</v>
      </c>
      <c r="L791" s="270" t="s">
        <v>38</v>
      </c>
      <c r="M791" s="271">
        <v>794</v>
      </c>
    </row>
    <row r="792" spans="1:13" ht="13.5" x14ac:dyDescent="0.25">
      <c r="A792" s="270" t="s">
        <v>1091</v>
      </c>
      <c r="B792" s="270" t="s">
        <v>1007</v>
      </c>
      <c r="C792" s="270" t="s">
        <v>231</v>
      </c>
      <c r="D792" s="240">
        <v>4531</v>
      </c>
      <c r="E792" s="239" t="s">
        <v>997</v>
      </c>
      <c r="F792" s="270" t="s">
        <v>225</v>
      </c>
      <c r="G792" s="270" t="s">
        <v>225</v>
      </c>
      <c r="H792" s="270" t="s">
        <v>45</v>
      </c>
      <c r="I792" s="270" t="s">
        <v>204</v>
      </c>
      <c r="J792" s="270" t="s">
        <v>171</v>
      </c>
      <c r="K792" s="270" t="s">
        <v>197</v>
      </c>
      <c r="L792" s="270" t="s">
        <v>40</v>
      </c>
      <c r="M792" s="271">
        <v>636</v>
      </c>
    </row>
    <row r="793" spans="1:13" ht="13.5" x14ac:dyDescent="0.25">
      <c r="A793" s="270" t="s">
        <v>1090</v>
      </c>
      <c r="B793" s="270" t="s">
        <v>1005</v>
      </c>
      <c r="C793" s="270" t="s">
        <v>231</v>
      </c>
      <c r="D793" s="240">
        <v>4531</v>
      </c>
      <c r="E793" s="239" t="s">
        <v>997</v>
      </c>
      <c r="F793" s="270" t="s">
        <v>225</v>
      </c>
      <c r="G793" s="270" t="s">
        <v>225</v>
      </c>
      <c r="H793" s="270" t="s">
        <v>45</v>
      </c>
      <c r="I793" s="270" t="s">
        <v>204</v>
      </c>
      <c r="J793" s="270" t="s">
        <v>171</v>
      </c>
      <c r="K793" s="270" t="s">
        <v>197</v>
      </c>
      <c r="L793" s="270" t="s">
        <v>38</v>
      </c>
      <c r="M793" s="271">
        <v>397</v>
      </c>
    </row>
    <row r="794" spans="1:13" ht="13.5" x14ac:dyDescent="0.25">
      <c r="A794" s="270" t="s">
        <v>1107</v>
      </c>
      <c r="B794" s="270" t="s">
        <v>999</v>
      </c>
      <c r="C794" s="270" t="s">
        <v>231</v>
      </c>
      <c r="D794" s="240">
        <v>4531</v>
      </c>
      <c r="E794" s="239" t="s">
        <v>997</v>
      </c>
      <c r="F794" s="270" t="s">
        <v>225</v>
      </c>
      <c r="G794" s="270" t="s">
        <v>225</v>
      </c>
      <c r="H794" s="270" t="s">
        <v>45</v>
      </c>
      <c r="I794" s="270" t="s">
        <v>52</v>
      </c>
      <c r="J794" s="270" t="s">
        <v>173</v>
      </c>
      <c r="K794" s="270" t="s">
        <v>184</v>
      </c>
      <c r="L794" s="270" t="s">
        <v>40</v>
      </c>
      <c r="M794" s="271">
        <v>1079</v>
      </c>
    </row>
    <row r="795" spans="1:13" ht="13.5" x14ac:dyDescent="0.25">
      <c r="A795" s="270" t="s">
        <v>1115</v>
      </c>
      <c r="B795" s="270" t="s">
        <v>1015</v>
      </c>
      <c r="C795" s="270" t="s">
        <v>231</v>
      </c>
      <c r="D795" s="240">
        <v>4531</v>
      </c>
      <c r="E795" s="239" t="s">
        <v>997</v>
      </c>
      <c r="F795" s="270" t="s">
        <v>225</v>
      </c>
      <c r="G795" s="270" t="s">
        <v>225</v>
      </c>
      <c r="H795" s="270" t="s">
        <v>45</v>
      </c>
      <c r="I795" s="270" t="s">
        <v>52</v>
      </c>
      <c r="J795" s="270" t="s">
        <v>173</v>
      </c>
      <c r="K795" s="270" t="s">
        <v>185</v>
      </c>
      <c r="L795" s="270" t="s">
        <v>38</v>
      </c>
      <c r="M795" s="271">
        <v>432</v>
      </c>
    </row>
    <row r="796" spans="1:13" ht="13.5" x14ac:dyDescent="0.25">
      <c r="A796" s="270" t="s">
        <v>1108</v>
      </c>
      <c r="B796" s="270" t="s">
        <v>1001</v>
      </c>
      <c r="C796" s="270" t="s">
        <v>231</v>
      </c>
      <c r="D796" s="240">
        <v>4531</v>
      </c>
      <c r="E796" s="239" t="s">
        <v>997</v>
      </c>
      <c r="F796" s="270" t="s">
        <v>225</v>
      </c>
      <c r="G796" s="270" t="s">
        <v>225</v>
      </c>
      <c r="H796" s="270" t="s">
        <v>45</v>
      </c>
      <c r="I796" s="270" t="s">
        <v>52</v>
      </c>
      <c r="J796" s="270" t="s">
        <v>173</v>
      </c>
      <c r="K796" s="270" t="s">
        <v>185</v>
      </c>
      <c r="L796" s="270" t="s">
        <v>40</v>
      </c>
      <c r="M796" s="271">
        <v>720</v>
      </c>
    </row>
    <row r="797" spans="1:13" ht="13.5" x14ac:dyDescent="0.25">
      <c r="A797" s="270" t="s">
        <v>1106</v>
      </c>
      <c r="B797" s="270" t="s">
        <v>996</v>
      </c>
      <c r="C797" s="270" t="s">
        <v>231</v>
      </c>
      <c r="D797" s="240">
        <v>4531</v>
      </c>
      <c r="E797" s="239" t="s">
        <v>997</v>
      </c>
      <c r="F797" s="270" t="s">
        <v>225</v>
      </c>
      <c r="G797" s="270" t="s">
        <v>225</v>
      </c>
      <c r="H797" s="270" t="s">
        <v>45</v>
      </c>
      <c r="I797" s="270" t="s">
        <v>52</v>
      </c>
      <c r="J797" s="270" t="s">
        <v>173</v>
      </c>
      <c r="K797" s="270" t="s">
        <v>184</v>
      </c>
      <c r="L797" s="270" t="s">
        <v>38</v>
      </c>
      <c r="M797" s="271">
        <v>720</v>
      </c>
    </row>
    <row r="798" spans="1:13" ht="13.5" x14ac:dyDescent="0.25">
      <c r="A798" s="270" t="s">
        <v>1111</v>
      </c>
      <c r="B798" s="270" t="s">
        <v>1007</v>
      </c>
      <c r="C798" s="270" t="s">
        <v>231</v>
      </c>
      <c r="D798" s="240">
        <v>4531</v>
      </c>
      <c r="E798" s="239" t="s">
        <v>997</v>
      </c>
      <c r="F798" s="270" t="s">
        <v>225</v>
      </c>
      <c r="G798" s="270" t="s">
        <v>225</v>
      </c>
      <c r="H798" s="270" t="s">
        <v>45</v>
      </c>
      <c r="I798" s="270" t="s">
        <v>52</v>
      </c>
      <c r="J798" s="270" t="s">
        <v>173</v>
      </c>
      <c r="K798" s="270" t="s">
        <v>197</v>
      </c>
      <c r="L798" s="270" t="s">
        <v>40</v>
      </c>
      <c r="M798" s="271">
        <v>576</v>
      </c>
    </row>
    <row r="799" spans="1:13" ht="13.5" x14ac:dyDescent="0.25">
      <c r="A799" s="270" t="s">
        <v>1110</v>
      </c>
      <c r="B799" s="270" t="s">
        <v>1005</v>
      </c>
      <c r="C799" s="270" t="s">
        <v>231</v>
      </c>
      <c r="D799" s="240">
        <v>4531</v>
      </c>
      <c r="E799" s="239" t="s">
        <v>997</v>
      </c>
      <c r="F799" s="270" t="s">
        <v>225</v>
      </c>
      <c r="G799" s="270" t="s">
        <v>225</v>
      </c>
      <c r="H799" s="270" t="s">
        <v>45</v>
      </c>
      <c r="I799" s="270" t="s">
        <v>52</v>
      </c>
      <c r="J799" s="270" t="s">
        <v>173</v>
      </c>
      <c r="K799" s="270" t="s">
        <v>197</v>
      </c>
      <c r="L799" s="270" t="s">
        <v>38</v>
      </c>
      <c r="M799" s="271">
        <v>360</v>
      </c>
    </row>
    <row r="800" spans="1:13" ht="13.5" x14ac:dyDescent="0.25">
      <c r="A800" s="270" t="s">
        <v>1127</v>
      </c>
      <c r="B800" s="270" t="s">
        <v>999</v>
      </c>
      <c r="C800" s="270" t="s">
        <v>231</v>
      </c>
      <c r="D800" s="240">
        <v>4531</v>
      </c>
      <c r="E800" s="239" t="s">
        <v>997</v>
      </c>
      <c r="F800" s="270" t="s">
        <v>225</v>
      </c>
      <c r="G800" s="270" t="s">
        <v>225</v>
      </c>
      <c r="H800" s="270" t="s">
        <v>45</v>
      </c>
      <c r="I800" s="270" t="s">
        <v>54</v>
      </c>
      <c r="J800" s="270" t="s">
        <v>175</v>
      </c>
      <c r="K800" s="270" t="s">
        <v>184</v>
      </c>
      <c r="L800" s="270" t="s">
        <v>40</v>
      </c>
      <c r="M800" s="271">
        <v>969</v>
      </c>
    </row>
    <row r="801" spans="1:13" ht="13.5" x14ac:dyDescent="0.25">
      <c r="A801" s="270" t="s">
        <v>1135</v>
      </c>
      <c r="B801" s="270" t="s">
        <v>1015</v>
      </c>
      <c r="C801" s="270" t="s">
        <v>231</v>
      </c>
      <c r="D801" s="240">
        <v>4531</v>
      </c>
      <c r="E801" s="239" t="s">
        <v>997</v>
      </c>
      <c r="F801" s="270" t="s">
        <v>225</v>
      </c>
      <c r="G801" s="270" t="s">
        <v>225</v>
      </c>
      <c r="H801" s="270" t="s">
        <v>45</v>
      </c>
      <c r="I801" s="270" t="s">
        <v>54</v>
      </c>
      <c r="J801" s="270" t="s">
        <v>175</v>
      </c>
      <c r="K801" s="270" t="s">
        <v>185</v>
      </c>
      <c r="L801" s="270" t="s">
        <v>38</v>
      </c>
      <c r="M801" s="271">
        <v>388</v>
      </c>
    </row>
    <row r="802" spans="1:13" ht="13.5" x14ac:dyDescent="0.25">
      <c r="A802" s="270" t="s">
        <v>1128</v>
      </c>
      <c r="B802" s="270" t="s">
        <v>1001</v>
      </c>
      <c r="C802" s="270" t="s">
        <v>231</v>
      </c>
      <c r="D802" s="240">
        <v>4531</v>
      </c>
      <c r="E802" s="239" t="s">
        <v>997</v>
      </c>
      <c r="F802" s="270" t="s">
        <v>225</v>
      </c>
      <c r="G802" s="270" t="s">
        <v>225</v>
      </c>
      <c r="H802" s="270" t="s">
        <v>45</v>
      </c>
      <c r="I802" s="270" t="s">
        <v>54</v>
      </c>
      <c r="J802" s="270" t="s">
        <v>175</v>
      </c>
      <c r="K802" s="270" t="s">
        <v>185</v>
      </c>
      <c r="L802" s="270" t="s">
        <v>40</v>
      </c>
      <c r="M802" s="271">
        <v>646</v>
      </c>
    </row>
    <row r="803" spans="1:13" ht="13.5" x14ac:dyDescent="0.25">
      <c r="A803" s="270" t="s">
        <v>1126</v>
      </c>
      <c r="B803" s="270" t="s">
        <v>996</v>
      </c>
      <c r="C803" s="270" t="s">
        <v>231</v>
      </c>
      <c r="D803" s="240">
        <v>4531</v>
      </c>
      <c r="E803" s="239" t="s">
        <v>997</v>
      </c>
      <c r="F803" s="270" t="s">
        <v>225</v>
      </c>
      <c r="G803" s="270" t="s">
        <v>225</v>
      </c>
      <c r="H803" s="270" t="s">
        <v>45</v>
      </c>
      <c r="I803" s="270" t="s">
        <v>54</v>
      </c>
      <c r="J803" s="270" t="s">
        <v>175</v>
      </c>
      <c r="K803" s="270" t="s">
        <v>184</v>
      </c>
      <c r="L803" s="270" t="s">
        <v>38</v>
      </c>
      <c r="M803" s="271">
        <v>646</v>
      </c>
    </row>
    <row r="804" spans="1:13" ht="13.5" x14ac:dyDescent="0.25">
      <c r="A804" s="270" t="s">
        <v>1131</v>
      </c>
      <c r="B804" s="270" t="s">
        <v>1007</v>
      </c>
      <c r="C804" s="270" t="s">
        <v>231</v>
      </c>
      <c r="D804" s="240">
        <v>4531</v>
      </c>
      <c r="E804" s="239" t="s">
        <v>997</v>
      </c>
      <c r="F804" s="270" t="s">
        <v>225</v>
      </c>
      <c r="G804" s="270" t="s">
        <v>225</v>
      </c>
      <c r="H804" s="270" t="s">
        <v>45</v>
      </c>
      <c r="I804" s="270" t="s">
        <v>54</v>
      </c>
      <c r="J804" s="270" t="s">
        <v>175</v>
      </c>
      <c r="K804" s="270" t="s">
        <v>197</v>
      </c>
      <c r="L804" s="270" t="s">
        <v>40</v>
      </c>
      <c r="M804" s="271">
        <v>517</v>
      </c>
    </row>
    <row r="805" spans="1:13" ht="13.5" x14ac:dyDescent="0.25">
      <c r="A805" s="270" t="s">
        <v>1130</v>
      </c>
      <c r="B805" s="270" t="s">
        <v>1005</v>
      </c>
      <c r="C805" s="270" t="s">
        <v>231</v>
      </c>
      <c r="D805" s="240">
        <v>4531</v>
      </c>
      <c r="E805" s="239" t="s">
        <v>997</v>
      </c>
      <c r="F805" s="270" t="s">
        <v>225</v>
      </c>
      <c r="G805" s="270" t="s">
        <v>225</v>
      </c>
      <c r="H805" s="270" t="s">
        <v>45</v>
      </c>
      <c r="I805" s="270" t="s">
        <v>54</v>
      </c>
      <c r="J805" s="270" t="s">
        <v>175</v>
      </c>
      <c r="K805" s="270" t="s">
        <v>197</v>
      </c>
      <c r="L805" s="270" t="s">
        <v>38</v>
      </c>
      <c r="M805" s="271">
        <v>323</v>
      </c>
    </row>
    <row r="806" spans="1:13" ht="13.5" x14ac:dyDescent="0.25">
      <c r="A806" s="270" t="s">
        <v>1147</v>
      </c>
      <c r="B806" s="270" t="s">
        <v>999</v>
      </c>
      <c r="C806" s="270" t="s">
        <v>231</v>
      </c>
      <c r="D806" s="240">
        <v>4531</v>
      </c>
      <c r="E806" s="239" t="s">
        <v>997</v>
      </c>
      <c r="F806" s="270" t="s">
        <v>225</v>
      </c>
      <c r="G806" s="270" t="s">
        <v>225</v>
      </c>
      <c r="H806" s="270" t="s">
        <v>45</v>
      </c>
      <c r="I806" s="270" t="s">
        <v>206</v>
      </c>
      <c r="J806" s="270" t="s">
        <v>177</v>
      </c>
      <c r="K806" s="270" t="s">
        <v>184</v>
      </c>
      <c r="L806" s="270" t="s">
        <v>40</v>
      </c>
      <c r="M806" s="271">
        <v>908</v>
      </c>
    </row>
    <row r="807" spans="1:13" ht="13.5" x14ac:dyDescent="0.25">
      <c r="A807" s="270" t="s">
        <v>1155</v>
      </c>
      <c r="B807" s="270" t="s">
        <v>1015</v>
      </c>
      <c r="C807" s="270" t="s">
        <v>231</v>
      </c>
      <c r="D807" s="240">
        <v>4531</v>
      </c>
      <c r="E807" s="239" t="s">
        <v>997</v>
      </c>
      <c r="F807" s="270" t="s">
        <v>225</v>
      </c>
      <c r="G807" s="270" t="s">
        <v>225</v>
      </c>
      <c r="H807" s="270" t="s">
        <v>45</v>
      </c>
      <c r="I807" s="270" t="s">
        <v>206</v>
      </c>
      <c r="J807" s="270" t="s">
        <v>177</v>
      </c>
      <c r="K807" s="270" t="s">
        <v>185</v>
      </c>
      <c r="L807" s="270" t="s">
        <v>38</v>
      </c>
      <c r="M807" s="271">
        <v>363</v>
      </c>
    </row>
    <row r="808" spans="1:13" ht="13.5" x14ac:dyDescent="0.25">
      <c r="A808" s="270" t="s">
        <v>1148</v>
      </c>
      <c r="B808" s="270" t="s">
        <v>1001</v>
      </c>
      <c r="C808" s="270" t="s">
        <v>231</v>
      </c>
      <c r="D808" s="240">
        <v>4531</v>
      </c>
      <c r="E808" s="239" t="s">
        <v>997</v>
      </c>
      <c r="F808" s="270" t="s">
        <v>225</v>
      </c>
      <c r="G808" s="270" t="s">
        <v>225</v>
      </c>
      <c r="H808" s="270" t="s">
        <v>45</v>
      </c>
      <c r="I808" s="270" t="s">
        <v>206</v>
      </c>
      <c r="J808" s="270" t="s">
        <v>177</v>
      </c>
      <c r="K808" s="270" t="s">
        <v>185</v>
      </c>
      <c r="L808" s="270" t="s">
        <v>40</v>
      </c>
      <c r="M808" s="271">
        <v>605</v>
      </c>
    </row>
    <row r="809" spans="1:13" ht="13.5" x14ac:dyDescent="0.25">
      <c r="A809" s="270" t="s">
        <v>1146</v>
      </c>
      <c r="B809" s="270" t="s">
        <v>996</v>
      </c>
      <c r="C809" s="270" t="s">
        <v>231</v>
      </c>
      <c r="D809" s="240">
        <v>4531</v>
      </c>
      <c r="E809" s="239" t="s">
        <v>997</v>
      </c>
      <c r="F809" s="270" t="s">
        <v>225</v>
      </c>
      <c r="G809" s="270" t="s">
        <v>225</v>
      </c>
      <c r="H809" s="270" t="s">
        <v>45</v>
      </c>
      <c r="I809" s="270" t="s">
        <v>206</v>
      </c>
      <c r="J809" s="270" t="s">
        <v>177</v>
      </c>
      <c r="K809" s="270" t="s">
        <v>184</v>
      </c>
      <c r="L809" s="270" t="s">
        <v>38</v>
      </c>
      <c r="M809" s="271">
        <v>605</v>
      </c>
    </row>
    <row r="810" spans="1:13" ht="13.5" x14ac:dyDescent="0.25">
      <c r="A810" s="270" t="s">
        <v>1151</v>
      </c>
      <c r="B810" s="270" t="s">
        <v>1007</v>
      </c>
      <c r="C810" s="270" t="s">
        <v>231</v>
      </c>
      <c r="D810" s="240">
        <v>4531</v>
      </c>
      <c r="E810" s="239" t="s">
        <v>997</v>
      </c>
      <c r="F810" s="270" t="s">
        <v>225</v>
      </c>
      <c r="G810" s="270" t="s">
        <v>225</v>
      </c>
      <c r="H810" s="270" t="s">
        <v>45</v>
      </c>
      <c r="I810" s="270" t="s">
        <v>206</v>
      </c>
      <c r="J810" s="270" t="s">
        <v>177</v>
      </c>
      <c r="K810" s="270" t="s">
        <v>197</v>
      </c>
      <c r="L810" s="270" t="s">
        <v>40</v>
      </c>
      <c r="M810" s="271">
        <v>484</v>
      </c>
    </row>
    <row r="811" spans="1:13" ht="13.5" x14ac:dyDescent="0.25">
      <c r="A811" s="270" t="s">
        <v>1150</v>
      </c>
      <c r="B811" s="270" t="s">
        <v>1005</v>
      </c>
      <c r="C811" s="270" t="s">
        <v>231</v>
      </c>
      <c r="D811" s="240">
        <v>4531</v>
      </c>
      <c r="E811" s="239" t="s">
        <v>997</v>
      </c>
      <c r="F811" s="270" t="s">
        <v>225</v>
      </c>
      <c r="G811" s="270" t="s">
        <v>225</v>
      </c>
      <c r="H811" s="270" t="s">
        <v>45</v>
      </c>
      <c r="I811" s="270" t="s">
        <v>206</v>
      </c>
      <c r="J811" s="270" t="s">
        <v>177</v>
      </c>
      <c r="K811" s="270" t="s">
        <v>197</v>
      </c>
      <c r="L811" s="270" t="s">
        <v>38</v>
      </c>
      <c r="M811" s="271">
        <v>303</v>
      </c>
    </row>
    <row r="812" spans="1:13" ht="13.5" x14ac:dyDescent="0.25">
      <c r="A812" s="270" t="s">
        <v>2134</v>
      </c>
      <c r="B812" s="270" t="s">
        <v>2135</v>
      </c>
      <c r="C812" s="270" t="s">
        <v>31</v>
      </c>
      <c r="D812" s="242">
        <v>4535</v>
      </c>
      <c r="E812" s="243" t="s">
        <v>2271</v>
      </c>
      <c r="F812" s="270" t="s">
        <v>225</v>
      </c>
      <c r="G812" s="270" t="s">
        <v>276</v>
      </c>
      <c r="H812" s="270" t="s">
        <v>45</v>
      </c>
      <c r="I812" s="270" t="s">
        <v>46</v>
      </c>
      <c r="J812" s="270" t="s">
        <v>64</v>
      </c>
      <c r="K812" s="270" t="s">
        <v>345</v>
      </c>
      <c r="L812" s="270" t="s">
        <v>40</v>
      </c>
      <c r="M812" s="271">
        <v>1452</v>
      </c>
    </row>
    <row r="813" spans="1:13" ht="13.5" x14ac:dyDescent="0.25">
      <c r="A813" s="270" t="s">
        <v>2136</v>
      </c>
      <c r="B813" s="270" t="s">
        <v>2137</v>
      </c>
      <c r="C813" s="270" t="s">
        <v>31</v>
      </c>
      <c r="D813" s="242">
        <v>4535</v>
      </c>
      <c r="E813" s="243" t="s">
        <v>2271</v>
      </c>
      <c r="F813" s="270" t="s">
        <v>225</v>
      </c>
      <c r="G813" s="270" t="s">
        <v>276</v>
      </c>
      <c r="H813" s="270" t="s">
        <v>45</v>
      </c>
      <c r="I813" s="270" t="s">
        <v>46</v>
      </c>
      <c r="J813" s="270" t="s">
        <v>64</v>
      </c>
      <c r="K813" s="270" t="s">
        <v>345</v>
      </c>
      <c r="L813" s="270" t="s">
        <v>38</v>
      </c>
      <c r="M813" s="271">
        <v>968</v>
      </c>
    </row>
    <row r="814" spans="1:13" ht="13.5" x14ac:dyDescent="0.25">
      <c r="A814" s="270" t="s">
        <v>2138</v>
      </c>
      <c r="B814" s="270" t="s">
        <v>2135</v>
      </c>
      <c r="C814" s="270" t="s">
        <v>31</v>
      </c>
      <c r="D814" s="242">
        <v>4535</v>
      </c>
      <c r="E814" s="243" t="s">
        <v>2271</v>
      </c>
      <c r="F814" s="270" t="s">
        <v>225</v>
      </c>
      <c r="G814" s="270" t="s">
        <v>276</v>
      </c>
      <c r="H814" s="270" t="s">
        <v>45</v>
      </c>
      <c r="I814" s="270" t="s">
        <v>202</v>
      </c>
      <c r="J814" s="270" t="s">
        <v>66</v>
      </c>
      <c r="K814" s="270" t="s">
        <v>345</v>
      </c>
      <c r="L814" s="270" t="s">
        <v>40</v>
      </c>
      <c r="M814" s="271">
        <v>1320</v>
      </c>
    </row>
    <row r="815" spans="1:13" ht="13.5" x14ac:dyDescent="0.25">
      <c r="A815" s="270" t="s">
        <v>2139</v>
      </c>
      <c r="B815" s="270" t="s">
        <v>2137</v>
      </c>
      <c r="C815" s="270" t="s">
        <v>31</v>
      </c>
      <c r="D815" s="242">
        <v>4535</v>
      </c>
      <c r="E815" s="243" t="s">
        <v>2271</v>
      </c>
      <c r="F815" s="270" t="s">
        <v>225</v>
      </c>
      <c r="G815" s="270" t="s">
        <v>276</v>
      </c>
      <c r="H815" s="270" t="s">
        <v>45</v>
      </c>
      <c r="I815" s="270" t="s">
        <v>202</v>
      </c>
      <c r="J815" s="270" t="s">
        <v>66</v>
      </c>
      <c r="K815" s="270" t="s">
        <v>345</v>
      </c>
      <c r="L815" s="270" t="s">
        <v>38</v>
      </c>
      <c r="M815" s="271">
        <v>880</v>
      </c>
    </row>
    <row r="816" spans="1:13" ht="13.5" x14ac:dyDescent="0.25">
      <c r="A816" s="270" t="s">
        <v>2140</v>
      </c>
      <c r="B816" s="270" t="s">
        <v>2135</v>
      </c>
      <c r="C816" s="270" t="s">
        <v>31</v>
      </c>
      <c r="D816" s="242">
        <v>4535</v>
      </c>
      <c r="E816" s="243" t="s">
        <v>2271</v>
      </c>
      <c r="F816" s="270" t="s">
        <v>225</v>
      </c>
      <c r="G816" s="270" t="s">
        <v>276</v>
      </c>
      <c r="H816" s="270" t="s">
        <v>45</v>
      </c>
      <c r="I816" s="270" t="s">
        <v>48</v>
      </c>
      <c r="J816" s="270" t="s">
        <v>167</v>
      </c>
      <c r="K816" s="270" t="s">
        <v>345</v>
      </c>
      <c r="L816" s="270" t="s">
        <v>40</v>
      </c>
      <c r="M816" s="271">
        <v>1208</v>
      </c>
    </row>
    <row r="817" spans="1:13" ht="13.5" x14ac:dyDescent="0.25">
      <c r="A817" s="270" t="s">
        <v>2141</v>
      </c>
      <c r="B817" s="270" t="s">
        <v>2137</v>
      </c>
      <c r="C817" s="270" t="s">
        <v>31</v>
      </c>
      <c r="D817" s="242">
        <v>4535</v>
      </c>
      <c r="E817" s="243" t="s">
        <v>2271</v>
      </c>
      <c r="F817" s="270" t="s">
        <v>225</v>
      </c>
      <c r="G817" s="270" t="s">
        <v>276</v>
      </c>
      <c r="H817" s="270" t="s">
        <v>45</v>
      </c>
      <c r="I817" s="270" t="s">
        <v>48</v>
      </c>
      <c r="J817" s="270" t="s">
        <v>167</v>
      </c>
      <c r="K817" s="270" t="s">
        <v>345</v>
      </c>
      <c r="L817" s="270" t="s">
        <v>38</v>
      </c>
      <c r="M817" s="271">
        <v>805</v>
      </c>
    </row>
    <row r="818" spans="1:13" ht="13.5" x14ac:dyDescent="0.25">
      <c r="A818" s="270" t="s">
        <v>2142</v>
      </c>
      <c r="B818" s="270" t="s">
        <v>2135</v>
      </c>
      <c r="C818" s="270" t="s">
        <v>31</v>
      </c>
      <c r="D818" s="242">
        <v>4535</v>
      </c>
      <c r="E818" s="243" t="s">
        <v>2271</v>
      </c>
      <c r="F818" s="270" t="s">
        <v>225</v>
      </c>
      <c r="G818" s="270" t="s">
        <v>276</v>
      </c>
      <c r="H818" s="270" t="s">
        <v>45</v>
      </c>
      <c r="I818" s="270" t="s">
        <v>50</v>
      </c>
      <c r="J818" s="270" t="s">
        <v>169</v>
      </c>
      <c r="K818" s="270" t="s">
        <v>345</v>
      </c>
      <c r="L818" s="270" t="s">
        <v>40</v>
      </c>
      <c r="M818" s="271">
        <v>1103</v>
      </c>
    </row>
    <row r="819" spans="1:13" ht="13.5" x14ac:dyDescent="0.25">
      <c r="A819" s="270" t="s">
        <v>2143</v>
      </c>
      <c r="B819" s="270" t="s">
        <v>2137</v>
      </c>
      <c r="C819" s="270" t="s">
        <v>31</v>
      </c>
      <c r="D819" s="242">
        <v>4535</v>
      </c>
      <c r="E819" s="243" t="s">
        <v>2271</v>
      </c>
      <c r="F819" s="270" t="s">
        <v>225</v>
      </c>
      <c r="G819" s="270" t="s">
        <v>276</v>
      </c>
      <c r="H819" s="270" t="s">
        <v>45</v>
      </c>
      <c r="I819" s="270" t="s">
        <v>50</v>
      </c>
      <c r="J819" s="270" t="s">
        <v>169</v>
      </c>
      <c r="K819" s="270" t="s">
        <v>345</v>
      </c>
      <c r="L819" s="270" t="s">
        <v>38</v>
      </c>
      <c r="M819" s="271">
        <v>735</v>
      </c>
    </row>
    <row r="820" spans="1:13" ht="13.5" x14ac:dyDescent="0.25">
      <c r="A820" s="270" t="s">
        <v>2144</v>
      </c>
      <c r="B820" s="270" t="s">
        <v>2135</v>
      </c>
      <c r="C820" s="270" t="s">
        <v>31</v>
      </c>
      <c r="D820" s="242">
        <v>4535</v>
      </c>
      <c r="E820" s="243" t="s">
        <v>2271</v>
      </c>
      <c r="F820" s="270" t="s">
        <v>225</v>
      </c>
      <c r="G820" s="270" t="s">
        <v>276</v>
      </c>
      <c r="H820" s="270" t="s">
        <v>45</v>
      </c>
      <c r="I820" s="270" t="s">
        <v>204</v>
      </c>
      <c r="J820" s="270" t="s">
        <v>171</v>
      </c>
      <c r="K820" s="270" t="s">
        <v>345</v>
      </c>
      <c r="L820" s="270" t="s">
        <v>40</v>
      </c>
      <c r="M820" s="271">
        <v>1051</v>
      </c>
    </row>
    <row r="821" spans="1:13" ht="13.5" x14ac:dyDescent="0.25">
      <c r="A821" s="270" t="s">
        <v>2145</v>
      </c>
      <c r="B821" s="270" t="s">
        <v>2137</v>
      </c>
      <c r="C821" s="270" t="s">
        <v>31</v>
      </c>
      <c r="D821" s="242">
        <v>4535</v>
      </c>
      <c r="E821" s="243" t="s">
        <v>2271</v>
      </c>
      <c r="F821" s="270" t="s">
        <v>225</v>
      </c>
      <c r="G821" s="270" t="s">
        <v>276</v>
      </c>
      <c r="H821" s="270" t="s">
        <v>45</v>
      </c>
      <c r="I821" s="270" t="s">
        <v>204</v>
      </c>
      <c r="J821" s="270" t="s">
        <v>171</v>
      </c>
      <c r="K821" s="270" t="s">
        <v>345</v>
      </c>
      <c r="L821" s="270" t="s">
        <v>38</v>
      </c>
      <c r="M821" s="271">
        <v>700</v>
      </c>
    </row>
    <row r="822" spans="1:13" ht="13.5" x14ac:dyDescent="0.25">
      <c r="A822" s="270" t="s">
        <v>2146</v>
      </c>
      <c r="B822" s="270" t="s">
        <v>2135</v>
      </c>
      <c r="C822" s="270" t="s">
        <v>31</v>
      </c>
      <c r="D822" s="242">
        <v>4535</v>
      </c>
      <c r="E822" s="243" t="s">
        <v>2271</v>
      </c>
      <c r="F822" s="270" t="s">
        <v>225</v>
      </c>
      <c r="G822" s="270" t="s">
        <v>276</v>
      </c>
      <c r="H822" s="270" t="s">
        <v>45</v>
      </c>
      <c r="I822" s="270" t="s">
        <v>52</v>
      </c>
      <c r="J822" s="270" t="s">
        <v>173</v>
      </c>
      <c r="K822" s="270" t="s">
        <v>345</v>
      </c>
      <c r="L822" s="270" t="s">
        <v>40</v>
      </c>
      <c r="M822" s="271">
        <v>951</v>
      </c>
    </row>
    <row r="823" spans="1:13" ht="13.5" x14ac:dyDescent="0.25">
      <c r="A823" s="270" t="s">
        <v>2147</v>
      </c>
      <c r="B823" s="270" t="s">
        <v>2137</v>
      </c>
      <c r="C823" s="270" t="s">
        <v>31</v>
      </c>
      <c r="D823" s="242">
        <v>4535</v>
      </c>
      <c r="E823" s="243" t="s">
        <v>2271</v>
      </c>
      <c r="F823" s="270" t="s">
        <v>225</v>
      </c>
      <c r="G823" s="270" t="s">
        <v>276</v>
      </c>
      <c r="H823" s="270" t="s">
        <v>45</v>
      </c>
      <c r="I823" s="270" t="s">
        <v>52</v>
      </c>
      <c r="J823" s="270" t="s">
        <v>173</v>
      </c>
      <c r="K823" s="270" t="s">
        <v>345</v>
      </c>
      <c r="L823" s="270" t="s">
        <v>38</v>
      </c>
      <c r="M823" s="271">
        <v>634</v>
      </c>
    </row>
    <row r="824" spans="1:13" ht="13.5" x14ac:dyDescent="0.25">
      <c r="A824" s="270" t="s">
        <v>2148</v>
      </c>
      <c r="B824" s="270" t="s">
        <v>2135</v>
      </c>
      <c r="C824" s="270" t="s">
        <v>31</v>
      </c>
      <c r="D824" s="242">
        <v>4535</v>
      </c>
      <c r="E824" s="243" t="s">
        <v>2271</v>
      </c>
      <c r="F824" s="270" t="s">
        <v>225</v>
      </c>
      <c r="G824" s="270" t="s">
        <v>276</v>
      </c>
      <c r="H824" s="270" t="s">
        <v>45</v>
      </c>
      <c r="I824" s="270" t="s">
        <v>54</v>
      </c>
      <c r="J824" s="270" t="s">
        <v>175</v>
      </c>
      <c r="K824" s="270" t="s">
        <v>345</v>
      </c>
      <c r="L824" s="270" t="s">
        <v>40</v>
      </c>
      <c r="M824" s="271">
        <v>854</v>
      </c>
    </row>
    <row r="825" spans="1:13" ht="13.5" x14ac:dyDescent="0.25">
      <c r="A825" s="270" t="s">
        <v>2149</v>
      </c>
      <c r="B825" s="270" t="s">
        <v>2137</v>
      </c>
      <c r="C825" s="270" t="s">
        <v>31</v>
      </c>
      <c r="D825" s="242">
        <v>4535</v>
      </c>
      <c r="E825" s="243" t="s">
        <v>2271</v>
      </c>
      <c r="F825" s="270" t="s">
        <v>225</v>
      </c>
      <c r="G825" s="270" t="s">
        <v>276</v>
      </c>
      <c r="H825" s="270" t="s">
        <v>45</v>
      </c>
      <c r="I825" s="270" t="s">
        <v>54</v>
      </c>
      <c r="J825" s="270" t="s">
        <v>175</v>
      </c>
      <c r="K825" s="270" t="s">
        <v>345</v>
      </c>
      <c r="L825" s="270" t="s">
        <v>38</v>
      </c>
      <c r="M825" s="271">
        <v>569</v>
      </c>
    </row>
    <row r="826" spans="1:13" ht="13.5" x14ac:dyDescent="0.25">
      <c r="A826" s="270" t="s">
        <v>2150</v>
      </c>
      <c r="B826" s="270" t="s">
        <v>2135</v>
      </c>
      <c r="C826" s="270" t="s">
        <v>31</v>
      </c>
      <c r="D826" s="242">
        <v>4535</v>
      </c>
      <c r="E826" s="243" t="s">
        <v>2271</v>
      </c>
      <c r="F826" s="270" t="s">
        <v>225</v>
      </c>
      <c r="G826" s="270" t="s">
        <v>276</v>
      </c>
      <c r="H826" s="270" t="s">
        <v>45</v>
      </c>
      <c r="I826" s="270" t="s">
        <v>206</v>
      </c>
      <c r="J826" s="270" t="s">
        <v>177</v>
      </c>
      <c r="K826" s="270" t="s">
        <v>345</v>
      </c>
      <c r="L826" s="270" t="s">
        <v>40</v>
      </c>
      <c r="M826" s="271">
        <v>800</v>
      </c>
    </row>
    <row r="827" spans="1:13" ht="13.5" x14ac:dyDescent="0.25">
      <c r="A827" s="270" t="s">
        <v>2151</v>
      </c>
      <c r="B827" s="270" t="s">
        <v>2137</v>
      </c>
      <c r="C827" s="270" t="s">
        <v>31</v>
      </c>
      <c r="D827" s="242">
        <v>4535</v>
      </c>
      <c r="E827" s="243" t="s">
        <v>2271</v>
      </c>
      <c r="F827" s="270" t="s">
        <v>225</v>
      </c>
      <c r="G827" s="270" t="s">
        <v>276</v>
      </c>
      <c r="H827" s="270" t="s">
        <v>45</v>
      </c>
      <c r="I827" s="270" t="s">
        <v>206</v>
      </c>
      <c r="J827" s="270" t="s">
        <v>177</v>
      </c>
      <c r="K827" s="270" t="s">
        <v>345</v>
      </c>
      <c r="L827" s="270" t="s">
        <v>38</v>
      </c>
      <c r="M827" s="271">
        <v>534</v>
      </c>
    </row>
    <row r="828" spans="1:13" ht="13.5" x14ac:dyDescent="0.25">
      <c r="A828" s="270" t="s">
        <v>649</v>
      </c>
      <c r="B828" s="270" t="s">
        <v>650</v>
      </c>
      <c r="C828" s="270" t="s">
        <v>31</v>
      </c>
      <c r="D828" s="200">
        <v>4541</v>
      </c>
      <c r="E828" s="198" t="s">
        <v>634</v>
      </c>
      <c r="F828" s="270" t="s">
        <v>2123</v>
      </c>
      <c r="G828" s="270" t="s">
        <v>2124</v>
      </c>
      <c r="H828" s="270" t="s">
        <v>45</v>
      </c>
      <c r="I828" s="270" t="s">
        <v>46</v>
      </c>
      <c r="J828" s="270" t="s">
        <v>2125</v>
      </c>
      <c r="K828" s="270" t="s">
        <v>184</v>
      </c>
      <c r="L828" s="270" t="s">
        <v>40</v>
      </c>
      <c r="M828" s="271">
        <v>2882</v>
      </c>
    </row>
    <row r="829" spans="1:13" ht="13.5" x14ac:dyDescent="0.25">
      <c r="A829" s="270" t="s">
        <v>635</v>
      </c>
      <c r="B829" s="270" t="s">
        <v>636</v>
      </c>
      <c r="C829" s="270" t="s">
        <v>31</v>
      </c>
      <c r="D829" s="200">
        <v>4541</v>
      </c>
      <c r="E829" s="198" t="s">
        <v>634</v>
      </c>
      <c r="F829" s="270" t="s">
        <v>2123</v>
      </c>
      <c r="G829" s="270" t="s">
        <v>2124</v>
      </c>
      <c r="H829" s="270" t="s">
        <v>45</v>
      </c>
      <c r="I829" s="270" t="s">
        <v>46</v>
      </c>
      <c r="J829" s="270" t="s">
        <v>2125</v>
      </c>
      <c r="K829" s="270" t="s">
        <v>185</v>
      </c>
      <c r="L829" s="270" t="s">
        <v>38</v>
      </c>
      <c r="M829" s="271">
        <v>1153</v>
      </c>
    </row>
    <row r="830" spans="1:13" ht="13.5" x14ac:dyDescent="0.25">
      <c r="A830" s="270" t="s">
        <v>647</v>
      </c>
      <c r="B830" s="270" t="s">
        <v>648</v>
      </c>
      <c r="C830" s="270" t="s">
        <v>31</v>
      </c>
      <c r="D830" s="200">
        <v>4541</v>
      </c>
      <c r="E830" s="198" t="s">
        <v>634</v>
      </c>
      <c r="F830" s="270" t="s">
        <v>2123</v>
      </c>
      <c r="G830" s="270" t="s">
        <v>2124</v>
      </c>
      <c r="H830" s="270" t="s">
        <v>45</v>
      </c>
      <c r="I830" s="270" t="s">
        <v>46</v>
      </c>
      <c r="J830" s="270" t="s">
        <v>2125</v>
      </c>
      <c r="K830" s="270" t="s">
        <v>185</v>
      </c>
      <c r="L830" s="270" t="s">
        <v>40</v>
      </c>
      <c r="M830" s="271">
        <v>1921</v>
      </c>
    </row>
    <row r="831" spans="1:13" ht="13.5" x14ac:dyDescent="0.25">
      <c r="A831" s="270" t="s">
        <v>645</v>
      </c>
      <c r="B831" s="270" t="s">
        <v>646</v>
      </c>
      <c r="C831" s="270" t="s">
        <v>31</v>
      </c>
      <c r="D831" s="200">
        <v>4541</v>
      </c>
      <c r="E831" s="198" t="s">
        <v>634</v>
      </c>
      <c r="F831" s="270" t="s">
        <v>2123</v>
      </c>
      <c r="G831" s="270" t="s">
        <v>2124</v>
      </c>
      <c r="H831" s="270" t="s">
        <v>45</v>
      </c>
      <c r="I831" s="270" t="s">
        <v>46</v>
      </c>
      <c r="J831" s="270" t="s">
        <v>2125</v>
      </c>
      <c r="K831" s="270" t="s">
        <v>184</v>
      </c>
      <c r="L831" s="270" t="s">
        <v>38</v>
      </c>
      <c r="M831" s="271">
        <v>1921</v>
      </c>
    </row>
    <row r="832" spans="1:13" ht="13.5" x14ac:dyDescent="0.25">
      <c r="A832" s="270" t="s">
        <v>632</v>
      </c>
      <c r="B832" s="270" t="s">
        <v>633</v>
      </c>
      <c r="C832" s="270" t="s">
        <v>31</v>
      </c>
      <c r="D832" s="200">
        <v>4541</v>
      </c>
      <c r="E832" s="198" t="s">
        <v>634</v>
      </c>
      <c r="F832" s="270" t="s">
        <v>2123</v>
      </c>
      <c r="G832" s="270" t="s">
        <v>2124</v>
      </c>
      <c r="H832" s="270" t="s">
        <v>45</v>
      </c>
      <c r="I832" s="270" t="s">
        <v>46</v>
      </c>
      <c r="J832" s="270" t="s">
        <v>2125</v>
      </c>
      <c r="K832" s="270" t="s">
        <v>197</v>
      </c>
      <c r="L832" s="270" t="s">
        <v>40</v>
      </c>
      <c r="M832" s="271">
        <v>1537</v>
      </c>
    </row>
    <row r="833" spans="1:13" ht="13.5" x14ac:dyDescent="0.25">
      <c r="A833" s="270" t="s">
        <v>651</v>
      </c>
      <c r="B833" s="270" t="s">
        <v>652</v>
      </c>
      <c r="C833" s="270" t="s">
        <v>31</v>
      </c>
      <c r="D833" s="200">
        <v>4541</v>
      </c>
      <c r="E833" s="198" t="s">
        <v>634</v>
      </c>
      <c r="F833" s="270" t="s">
        <v>2123</v>
      </c>
      <c r="G833" s="270" t="s">
        <v>2124</v>
      </c>
      <c r="H833" s="270" t="s">
        <v>45</v>
      </c>
      <c r="I833" s="270" t="s">
        <v>46</v>
      </c>
      <c r="J833" s="270" t="s">
        <v>2125</v>
      </c>
      <c r="K833" s="270" t="s">
        <v>197</v>
      </c>
      <c r="L833" s="270" t="s">
        <v>38</v>
      </c>
      <c r="M833" s="271">
        <v>960</v>
      </c>
    </row>
    <row r="834" spans="1:13" ht="13.5" x14ac:dyDescent="0.25">
      <c r="A834" s="270" t="s">
        <v>691</v>
      </c>
      <c r="B834" s="270" t="s">
        <v>650</v>
      </c>
      <c r="C834" s="270" t="s">
        <v>31</v>
      </c>
      <c r="D834" s="200">
        <v>4541</v>
      </c>
      <c r="E834" s="198" t="s">
        <v>634</v>
      </c>
      <c r="F834" s="270" t="s">
        <v>2123</v>
      </c>
      <c r="G834" s="270" t="s">
        <v>2124</v>
      </c>
      <c r="H834" s="270" t="s">
        <v>45</v>
      </c>
      <c r="I834" s="270" t="s">
        <v>202</v>
      </c>
      <c r="J834" s="270" t="s">
        <v>2126</v>
      </c>
      <c r="K834" s="270" t="s">
        <v>184</v>
      </c>
      <c r="L834" s="270" t="s">
        <v>40</v>
      </c>
      <c r="M834" s="271">
        <v>2786</v>
      </c>
    </row>
    <row r="835" spans="1:13" ht="13.5" x14ac:dyDescent="0.25">
      <c r="A835" s="270" t="s">
        <v>684</v>
      </c>
      <c r="B835" s="270" t="s">
        <v>636</v>
      </c>
      <c r="C835" s="270" t="s">
        <v>31</v>
      </c>
      <c r="D835" s="200">
        <v>4541</v>
      </c>
      <c r="E835" s="198" t="s">
        <v>634</v>
      </c>
      <c r="F835" s="270" t="s">
        <v>2123</v>
      </c>
      <c r="G835" s="270" t="s">
        <v>2124</v>
      </c>
      <c r="H835" s="270" t="s">
        <v>45</v>
      </c>
      <c r="I835" s="270" t="s">
        <v>202</v>
      </c>
      <c r="J835" s="270" t="s">
        <v>2126</v>
      </c>
      <c r="K835" s="270" t="s">
        <v>185</v>
      </c>
      <c r="L835" s="270" t="s">
        <v>38</v>
      </c>
      <c r="M835" s="271">
        <v>1115</v>
      </c>
    </row>
    <row r="836" spans="1:13" ht="13.5" x14ac:dyDescent="0.25">
      <c r="A836" s="270" t="s">
        <v>690</v>
      </c>
      <c r="B836" s="270" t="s">
        <v>648</v>
      </c>
      <c r="C836" s="270" t="s">
        <v>31</v>
      </c>
      <c r="D836" s="200">
        <v>4541</v>
      </c>
      <c r="E836" s="198" t="s">
        <v>634</v>
      </c>
      <c r="F836" s="270" t="s">
        <v>2123</v>
      </c>
      <c r="G836" s="270" t="s">
        <v>2124</v>
      </c>
      <c r="H836" s="270" t="s">
        <v>45</v>
      </c>
      <c r="I836" s="270" t="s">
        <v>202</v>
      </c>
      <c r="J836" s="270" t="s">
        <v>2126</v>
      </c>
      <c r="K836" s="270" t="s">
        <v>185</v>
      </c>
      <c r="L836" s="270" t="s">
        <v>40</v>
      </c>
      <c r="M836" s="271">
        <v>1858</v>
      </c>
    </row>
    <row r="837" spans="1:13" ht="13.5" x14ac:dyDescent="0.25">
      <c r="A837" s="270" t="s">
        <v>689</v>
      </c>
      <c r="B837" s="270" t="s">
        <v>646</v>
      </c>
      <c r="C837" s="270" t="s">
        <v>31</v>
      </c>
      <c r="D837" s="200">
        <v>4541</v>
      </c>
      <c r="E837" s="198" t="s">
        <v>634</v>
      </c>
      <c r="F837" s="270" t="s">
        <v>2123</v>
      </c>
      <c r="G837" s="270" t="s">
        <v>2124</v>
      </c>
      <c r="H837" s="270" t="s">
        <v>45</v>
      </c>
      <c r="I837" s="270" t="s">
        <v>202</v>
      </c>
      <c r="J837" s="270" t="s">
        <v>2126</v>
      </c>
      <c r="K837" s="270" t="s">
        <v>184</v>
      </c>
      <c r="L837" s="270" t="s">
        <v>38</v>
      </c>
      <c r="M837" s="271">
        <v>1858</v>
      </c>
    </row>
    <row r="838" spans="1:13" ht="13.5" x14ac:dyDescent="0.25">
      <c r="A838" s="270" t="s">
        <v>683</v>
      </c>
      <c r="B838" s="270" t="s">
        <v>633</v>
      </c>
      <c r="C838" s="270" t="s">
        <v>31</v>
      </c>
      <c r="D838" s="200">
        <v>4541</v>
      </c>
      <c r="E838" s="198" t="s">
        <v>634</v>
      </c>
      <c r="F838" s="270" t="s">
        <v>2123</v>
      </c>
      <c r="G838" s="270" t="s">
        <v>2124</v>
      </c>
      <c r="H838" s="270" t="s">
        <v>45</v>
      </c>
      <c r="I838" s="270" t="s">
        <v>202</v>
      </c>
      <c r="J838" s="270" t="s">
        <v>2126</v>
      </c>
      <c r="K838" s="270" t="s">
        <v>197</v>
      </c>
      <c r="L838" s="270" t="s">
        <v>40</v>
      </c>
      <c r="M838" s="271">
        <v>1486</v>
      </c>
    </row>
    <row r="839" spans="1:13" ht="13.5" x14ac:dyDescent="0.25">
      <c r="A839" s="270" t="s">
        <v>692</v>
      </c>
      <c r="B839" s="270" t="s">
        <v>652</v>
      </c>
      <c r="C839" s="270" t="s">
        <v>31</v>
      </c>
      <c r="D839" s="200">
        <v>4541</v>
      </c>
      <c r="E839" s="198" t="s">
        <v>634</v>
      </c>
      <c r="F839" s="270" t="s">
        <v>2123</v>
      </c>
      <c r="G839" s="270" t="s">
        <v>2124</v>
      </c>
      <c r="H839" s="270" t="s">
        <v>45</v>
      </c>
      <c r="I839" s="270" t="s">
        <v>202</v>
      </c>
      <c r="J839" s="270" t="s">
        <v>2126</v>
      </c>
      <c r="K839" s="270" t="s">
        <v>197</v>
      </c>
      <c r="L839" s="270" t="s">
        <v>38</v>
      </c>
      <c r="M839" s="271">
        <v>929</v>
      </c>
    </row>
    <row r="840" spans="1:13" ht="13.5" x14ac:dyDescent="0.25">
      <c r="A840" s="270" t="s">
        <v>721</v>
      </c>
      <c r="B840" s="270" t="s">
        <v>650</v>
      </c>
      <c r="C840" s="270" t="s">
        <v>31</v>
      </c>
      <c r="D840" s="200">
        <v>4541</v>
      </c>
      <c r="E840" s="198" t="s">
        <v>634</v>
      </c>
      <c r="F840" s="270" t="s">
        <v>2123</v>
      </c>
      <c r="G840" s="270" t="s">
        <v>2124</v>
      </c>
      <c r="H840" s="270" t="s">
        <v>45</v>
      </c>
      <c r="I840" s="270" t="s">
        <v>48</v>
      </c>
      <c r="J840" s="270" t="s">
        <v>2127</v>
      </c>
      <c r="K840" s="270" t="s">
        <v>184</v>
      </c>
      <c r="L840" s="270" t="s">
        <v>40</v>
      </c>
      <c r="M840" s="271">
        <v>2609</v>
      </c>
    </row>
    <row r="841" spans="1:13" ht="13.5" x14ac:dyDescent="0.25">
      <c r="A841" s="270" t="s">
        <v>714</v>
      </c>
      <c r="B841" s="270" t="s">
        <v>636</v>
      </c>
      <c r="C841" s="270" t="s">
        <v>31</v>
      </c>
      <c r="D841" s="200">
        <v>4541</v>
      </c>
      <c r="E841" s="198" t="s">
        <v>634</v>
      </c>
      <c r="F841" s="270" t="s">
        <v>2123</v>
      </c>
      <c r="G841" s="270" t="s">
        <v>2124</v>
      </c>
      <c r="H841" s="270" t="s">
        <v>45</v>
      </c>
      <c r="I841" s="270" t="s">
        <v>48</v>
      </c>
      <c r="J841" s="270" t="s">
        <v>2127</v>
      </c>
      <c r="K841" s="270" t="s">
        <v>185</v>
      </c>
      <c r="L841" s="270" t="s">
        <v>38</v>
      </c>
      <c r="M841" s="271">
        <v>1044</v>
      </c>
    </row>
    <row r="842" spans="1:13" ht="13.5" x14ac:dyDescent="0.25">
      <c r="A842" s="270" t="s">
        <v>720</v>
      </c>
      <c r="B842" s="270" t="s">
        <v>648</v>
      </c>
      <c r="C842" s="270" t="s">
        <v>31</v>
      </c>
      <c r="D842" s="200">
        <v>4541</v>
      </c>
      <c r="E842" s="198" t="s">
        <v>634</v>
      </c>
      <c r="F842" s="270" t="s">
        <v>2123</v>
      </c>
      <c r="G842" s="270" t="s">
        <v>2124</v>
      </c>
      <c r="H842" s="270" t="s">
        <v>45</v>
      </c>
      <c r="I842" s="270" t="s">
        <v>48</v>
      </c>
      <c r="J842" s="270" t="s">
        <v>2127</v>
      </c>
      <c r="K842" s="270" t="s">
        <v>185</v>
      </c>
      <c r="L842" s="270" t="s">
        <v>40</v>
      </c>
      <c r="M842" s="271">
        <v>1739</v>
      </c>
    </row>
    <row r="843" spans="1:13" ht="13.5" x14ac:dyDescent="0.25">
      <c r="A843" s="270" t="s">
        <v>719</v>
      </c>
      <c r="B843" s="270" t="s">
        <v>646</v>
      </c>
      <c r="C843" s="270" t="s">
        <v>31</v>
      </c>
      <c r="D843" s="200">
        <v>4541</v>
      </c>
      <c r="E843" s="198" t="s">
        <v>634</v>
      </c>
      <c r="F843" s="270" t="s">
        <v>2123</v>
      </c>
      <c r="G843" s="270" t="s">
        <v>2124</v>
      </c>
      <c r="H843" s="270" t="s">
        <v>45</v>
      </c>
      <c r="I843" s="270" t="s">
        <v>48</v>
      </c>
      <c r="J843" s="270" t="s">
        <v>2127</v>
      </c>
      <c r="K843" s="270" t="s">
        <v>184</v>
      </c>
      <c r="L843" s="270" t="s">
        <v>38</v>
      </c>
      <c r="M843" s="271">
        <v>1739</v>
      </c>
    </row>
    <row r="844" spans="1:13" ht="13.5" x14ac:dyDescent="0.25">
      <c r="A844" s="270" t="s">
        <v>713</v>
      </c>
      <c r="B844" s="270" t="s">
        <v>633</v>
      </c>
      <c r="C844" s="270" t="s">
        <v>31</v>
      </c>
      <c r="D844" s="200">
        <v>4541</v>
      </c>
      <c r="E844" s="198" t="s">
        <v>634</v>
      </c>
      <c r="F844" s="270" t="s">
        <v>2123</v>
      </c>
      <c r="G844" s="270" t="s">
        <v>2124</v>
      </c>
      <c r="H844" s="270" t="s">
        <v>45</v>
      </c>
      <c r="I844" s="270" t="s">
        <v>48</v>
      </c>
      <c r="J844" s="270" t="s">
        <v>2127</v>
      </c>
      <c r="K844" s="270" t="s">
        <v>197</v>
      </c>
      <c r="L844" s="270" t="s">
        <v>40</v>
      </c>
      <c r="M844" s="271">
        <v>1392</v>
      </c>
    </row>
    <row r="845" spans="1:13" ht="13.5" x14ac:dyDescent="0.25">
      <c r="A845" s="270" t="s">
        <v>722</v>
      </c>
      <c r="B845" s="270" t="s">
        <v>652</v>
      </c>
      <c r="C845" s="270" t="s">
        <v>31</v>
      </c>
      <c r="D845" s="200">
        <v>4541</v>
      </c>
      <c r="E845" s="198" t="s">
        <v>634</v>
      </c>
      <c r="F845" s="270" t="s">
        <v>2123</v>
      </c>
      <c r="G845" s="270" t="s">
        <v>2124</v>
      </c>
      <c r="H845" s="270" t="s">
        <v>45</v>
      </c>
      <c r="I845" s="270" t="s">
        <v>48</v>
      </c>
      <c r="J845" s="270" t="s">
        <v>2127</v>
      </c>
      <c r="K845" s="270" t="s">
        <v>197</v>
      </c>
      <c r="L845" s="270" t="s">
        <v>38</v>
      </c>
      <c r="M845" s="271">
        <v>870</v>
      </c>
    </row>
    <row r="846" spans="1:13" ht="13.5" x14ac:dyDescent="0.25">
      <c r="A846" s="270" t="s">
        <v>751</v>
      </c>
      <c r="B846" s="270" t="s">
        <v>650</v>
      </c>
      <c r="C846" s="270" t="s">
        <v>31</v>
      </c>
      <c r="D846" s="200">
        <v>4541</v>
      </c>
      <c r="E846" s="198" t="s">
        <v>634</v>
      </c>
      <c r="F846" s="270" t="s">
        <v>2123</v>
      </c>
      <c r="G846" s="270" t="s">
        <v>2124</v>
      </c>
      <c r="H846" s="270" t="s">
        <v>45</v>
      </c>
      <c r="I846" s="270" t="s">
        <v>50</v>
      </c>
      <c r="J846" s="270" t="s">
        <v>2128</v>
      </c>
      <c r="K846" s="270" t="s">
        <v>184</v>
      </c>
      <c r="L846" s="270" t="s">
        <v>40</v>
      </c>
      <c r="M846" s="271">
        <v>2443</v>
      </c>
    </row>
    <row r="847" spans="1:13" ht="13.5" x14ac:dyDescent="0.25">
      <c r="A847" s="270" t="s">
        <v>744</v>
      </c>
      <c r="B847" s="270" t="s">
        <v>636</v>
      </c>
      <c r="C847" s="270" t="s">
        <v>31</v>
      </c>
      <c r="D847" s="200">
        <v>4541</v>
      </c>
      <c r="E847" s="198" t="s">
        <v>634</v>
      </c>
      <c r="F847" s="270" t="s">
        <v>2123</v>
      </c>
      <c r="G847" s="270" t="s">
        <v>2124</v>
      </c>
      <c r="H847" s="270" t="s">
        <v>45</v>
      </c>
      <c r="I847" s="270" t="s">
        <v>50</v>
      </c>
      <c r="J847" s="270" t="s">
        <v>2128</v>
      </c>
      <c r="K847" s="270" t="s">
        <v>185</v>
      </c>
      <c r="L847" s="270" t="s">
        <v>38</v>
      </c>
      <c r="M847" s="271">
        <v>977</v>
      </c>
    </row>
    <row r="848" spans="1:13" ht="13.5" x14ac:dyDescent="0.25">
      <c r="A848" s="270" t="s">
        <v>750</v>
      </c>
      <c r="B848" s="270" t="s">
        <v>648</v>
      </c>
      <c r="C848" s="270" t="s">
        <v>31</v>
      </c>
      <c r="D848" s="200">
        <v>4541</v>
      </c>
      <c r="E848" s="198" t="s">
        <v>634</v>
      </c>
      <c r="F848" s="270" t="s">
        <v>2123</v>
      </c>
      <c r="G848" s="270" t="s">
        <v>2124</v>
      </c>
      <c r="H848" s="270" t="s">
        <v>45</v>
      </c>
      <c r="I848" s="270" t="s">
        <v>50</v>
      </c>
      <c r="J848" s="270" t="s">
        <v>2128</v>
      </c>
      <c r="K848" s="270" t="s">
        <v>185</v>
      </c>
      <c r="L848" s="270" t="s">
        <v>40</v>
      </c>
      <c r="M848" s="271">
        <v>1628</v>
      </c>
    </row>
    <row r="849" spans="1:13" ht="13.5" x14ac:dyDescent="0.25">
      <c r="A849" s="270" t="s">
        <v>749</v>
      </c>
      <c r="B849" s="270" t="s">
        <v>646</v>
      </c>
      <c r="C849" s="270" t="s">
        <v>31</v>
      </c>
      <c r="D849" s="200">
        <v>4541</v>
      </c>
      <c r="E849" s="198" t="s">
        <v>634</v>
      </c>
      <c r="F849" s="270" t="s">
        <v>2123</v>
      </c>
      <c r="G849" s="270" t="s">
        <v>2124</v>
      </c>
      <c r="H849" s="270" t="s">
        <v>45</v>
      </c>
      <c r="I849" s="270" t="s">
        <v>50</v>
      </c>
      <c r="J849" s="270" t="s">
        <v>2128</v>
      </c>
      <c r="K849" s="270" t="s">
        <v>184</v>
      </c>
      <c r="L849" s="270" t="s">
        <v>38</v>
      </c>
      <c r="M849" s="271">
        <v>1628</v>
      </c>
    </row>
    <row r="850" spans="1:13" ht="13.5" x14ac:dyDescent="0.25">
      <c r="A850" s="270" t="s">
        <v>743</v>
      </c>
      <c r="B850" s="270" t="s">
        <v>633</v>
      </c>
      <c r="C850" s="270" t="s">
        <v>31</v>
      </c>
      <c r="D850" s="200">
        <v>4541</v>
      </c>
      <c r="E850" s="198" t="s">
        <v>634</v>
      </c>
      <c r="F850" s="270" t="s">
        <v>2123</v>
      </c>
      <c r="G850" s="270" t="s">
        <v>2124</v>
      </c>
      <c r="H850" s="270" t="s">
        <v>45</v>
      </c>
      <c r="I850" s="270" t="s">
        <v>50</v>
      </c>
      <c r="J850" s="270" t="s">
        <v>2128</v>
      </c>
      <c r="K850" s="270" t="s">
        <v>197</v>
      </c>
      <c r="L850" s="270" t="s">
        <v>40</v>
      </c>
      <c r="M850" s="271">
        <v>1303</v>
      </c>
    </row>
    <row r="851" spans="1:13" ht="13.5" x14ac:dyDescent="0.25">
      <c r="A851" s="270" t="s">
        <v>752</v>
      </c>
      <c r="B851" s="270" t="s">
        <v>652</v>
      </c>
      <c r="C851" s="270" t="s">
        <v>31</v>
      </c>
      <c r="D851" s="200">
        <v>4541</v>
      </c>
      <c r="E851" s="198" t="s">
        <v>634</v>
      </c>
      <c r="F851" s="270" t="s">
        <v>2123</v>
      </c>
      <c r="G851" s="270" t="s">
        <v>2124</v>
      </c>
      <c r="H851" s="270" t="s">
        <v>45</v>
      </c>
      <c r="I851" s="270" t="s">
        <v>50</v>
      </c>
      <c r="J851" s="270" t="s">
        <v>2128</v>
      </c>
      <c r="K851" s="270" t="s">
        <v>197</v>
      </c>
      <c r="L851" s="270" t="s">
        <v>38</v>
      </c>
      <c r="M851" s="271">
        <v>814</v>
      </c>
    </row>
    <row r="852" spans="1:13" ht="13.5" x14ac:dyDescent="0.25">
      <c r="A852" s="270" t="s">
        <v>781</v>
      </c>
      <c r="B852" s="270" t="s">
        <v>650</v>
      </c>
      <c r="C852" s="270" t="s">
        <v>31</v>
      </c>
      <c r="D852" s="200">
        <v>4541</v>
      </c>
      <c r="E852" s="198" t="s">
        <v>634</v>
      </c>
      <c r="F852" s="270" t="s">
        <v>2123</v>
      </c>
      <c r="G852" s="270" t="s">
        <v>2124</v>
      </c>
      <c r="H852" s="270" t="s">
        <v>45</v>
      </c>
      <c r="I852" s="270" t="s">
        <v>204</v>
      </c>
      <c r="J852" s="270" t="s">
        <v>2129</v>
      </c>
      <c r="K852" s="270" t="s">
        <v>184</v>
      </c>
      <c r="L852" s="270" t="s">
        <v>40</v>
      </c>
      <c r="M852" s="271">
        <v>2358</v>
      </c>
    </row>
    <row r="853" spans="1:13" ht="13.5" x14ac:dyDescent="0.25">
      <c r="A853" s="270" t="s">
        <v>774</v>
      </c>
      <c r="B853" s="270" t="s">
        <v>636</v>
      </c>
      <c r="C853" s="270" t="s">
        <v>31</v>
      </c>
      <c r="D853" s="200">
        <v>4541</v>
      </c>
      <c r="E853" s="198" t="s">
        <v>634</v>
      </c>
      <c r="F853" s="270" t="s">
        <v>2123</v>
      </c>
      <c r="G853" s="270" t="s">
        <v>2124</v>
      </c>
      <c r="H853" s="270" t="s">
        <v>45</v>
      </c>
      <c r="I853" s="270" t="s">
        <v>204</v>
      </c>
      <c r="J853" s="270" t="s">
        <v>2129</v>
      </c>
      <c r="K853" s="270" t="s">
        <v>185</v>
      </c>
      <c r="L853" s="270" t="s">
        <v>38</v>
      </c>
      <c r="M853" s="271">
        <v>943</v>
      </c>
    </row>
    <row r="854" spans="1:13" ht="13.5" x14ac:dyDescent="0.25">
      <c r="A854" s="270" t="s">
        <v>780</v>
      </c>
      <c r="B854" s="270" t="s">
        <v>648</v>
      </c>
      <c r="C854" s="270" t="s">
        <v>31</v>
      </c>
      <c r="D854" s="200">
        <v>4541</v>
      </c>
      <c r="E854" s="198" t="s">
        <v>634</v>
      </c>
      <c r="F854" s="270" t="s">
        <v>2123</v>
      </c>
      <c r="G854" s="270" t="s">
        <v>2124</v>
      </c>
      <c r="H854" s="270" t="s">
        <v>45</v>
      </c>
      <c r="I854" s="270" t="s">
        <v>204</v>
      </c>
      <c r="J854" s="270" t="s">
        <v>2129</v>
      </c>
      <c r="K854" s="270" t="s">
        <v>185</v>
      </c>
      <c r="L854" s="270" t="s">
        <v>40</v>
      </c>
      <c r="M854" s="271">
        <v>1572</v>
      </c>
    </row>
    <row r="855" spans="1:13" ht="13.5" x14ac:dyDescent="0.25">
      <c r="A855" s="270" t="s">
        <v>779</v>
      </c>
      <c r="B855" s="270" t="s">
        <v>646</v>
      </c>
      <c r="C855" s="270" t="s">
        <v>31</v>
      </c>
      <c r="D855" s="200">
        <v>4541</v>
      </c>
      <c r="E855" s="198" t="s">
        <v>634</v>
      </c>
      <c r="F855" s="270" t="s">
        <v>2123</v>
      </c>
      <c r="G855" s="270" t="s">
        <v>2124</v>
      </c>
      <c r="H855" s="270" t="s">
        <v>45</v>
      </c>
      <c r="I855" s="270" t="s">
        <v>204</v>
      </c>
      <c r="J855" s="270" t="s">
        <v>2129</v>
      </c>
      <c r="K855" s="270" t="s">
        <v>184</v>
      </c>
      <c r="L855" s="270" t="s">
        <v>38</v>
      </c>
      <c r="M855" s="271">
        <v>1572</v>
      </c>
    </row>
    <row r="856" spans="1:13" ht="13.5" x14ac:dyDescent="0.25">
      <c r="A856" s="270" t="s">
        <v>773</v>
      </c>
      <c r="B856" s="270" t="s">
        <v>633</v>
      </c>
      <c r="C856" s="270" t="s">
        <v>31</v>
      </c>
      <c r="D856" s="200">
        <v>4541</v>
      </c>
      <c r="E856" s="198" t="s">
        <v>634</v>
      </c>
      <c r="F856" s="270" t="s">
        <v>2123</v>
      </c>
      <c r="G856" s="270" t="s">
        <v>2124</v>
      </c>
      <c r="H856" s="270" t="s">
        <v>45</v>
      </c>
      <c r="I856" s="270" t="s">
        <v>204</v>
      </c>
      <c r="J856" s="270" t="s">
        <v>2129</v>
      </c>
      <c r="K856" s="270" t="s">
        <v>197</v>
      </c>
      <c r="L856" s="270" t="s">
        <v>40</v>
      </c>
      <c r="M856" s="271">
        <v>1258</v>
      </c>
    </row>
    <row r="857" spans="1:13" ht="13.5" x14ac:dyDescent="0.25">
      <c r="A857" s="270" t="s">
        <v>782</v>
      </c>
      <c r="B857" s="270" t="s">
        <v>652</v>
      </c>
      <c r="C857" s="270" t="s">
        <v>31</v>
      </c>
      <c r="D857" s="200">
        <v>4541</v>
      </c>
      <c r="E857" s="198" t="s">
        <v>634</v>
      </c>
      <c r="F857" s="270" t="s">
        <v>2123</v>
      </c>
      <c r="G857" s="270" t="s">
        <v>2124</v>
      </c>
      <c r="H857" s="270" t="s">
        <v>45</v>
      </c>
      <c r="I857" s="270" t="s">
        <v>204</v>
      </c>
      <c r="J857" s="270" t="s">
        <v>2129</v>
      </c>
      <c r="K857" s="270" t="s">
        <v>197</v>
      </c>
      <c r="L857" s="270" t="s">
        <v>38</v>
      </c>
      <c r="M857" s="271">
        <v>786</v>
      </c>
    </row>
    <row r="858" spans="1:13" ht="13.5" x14ac:dyDescent="0.25">
      <c r="A858" s="270" t="s">
        <v>811</v>
      </c>
      <c r="B858" s="270" t="s">
        <v>650</v>
      </c>
      <c r="C858" s="270" t="s">
        <v>31</v>
      </c>
      <c r="D858" s="200">
        <v>4541</v>
      </c>
      <c r="E858" s="198" t="s">
        <v>634</v>
      </c>
      <c r="F858" s="270" t="s">
        <v>2123</v>
      </c>
      <c r="G858" s="270" t="s">
        <v>2124</v>
      </c>
      <c r="H858" s="270" t="s">
        <v>45</v>
      </c>
      <c r="I858" s="270" t="s">
        <v>52</v>
      </c>
      <c r="J858" s="270" t="s">
        <v>2130</v>
      </c>
      <c r="K858" s="270" t="s">
        <v>184</v>
      </c>
      <c r="L858" s="270" t="s">
        <v>40</v>
      </c>
      <c r="M858" s="271">
        <v>2177</v>
      </c>
    </row>
    <row r="859" spans="1:13" ht="13.5" x14ac:dyDescent="0.25">
      <c r="A859" s="270" t="s">
        <v>804</v>
      </c>
      <c r="B859" s="270" t="s">
        <v>636</v>
      </c>
      <c r="C859" s="270" t="s">
        <v>31</v>
      </c>
      <c r="D859" s="200">
        <v>4541</v>
      </c>
      <c r="E859" s="198" t="s">
        <v>634</v>
      </c>
      <c r="F859" s="270" t="s">
        <v>2123</v>
      </c>
      <c r="G859" s="270" t="s">
        <v>2124</v>
      </c>
      <c r="H859" s="270" t="s">
        <v>45</v>
      </c>
      <c r="I859" s="270" t="s">
        <v>52</v>
      </c>
      <c r="J859" s="270" t="s">
        <v>2130</v>
      </c>
      <c r="K859" s="270" t="s">
        <v>185</v>
      </c>
      <c r="L859" s="270" t="s">
        <v>38</v>
      </c>
      <c r="M859" s="271">
        <v>871</v>
      </c>
    </row>
    <row r="860" spans="1:13" ht="13.5" x14ac:dyDescent="0.25">
      <c r="A860" s="270" t="s">
        <v>810</v>
      </c>
      <c r="B860" s="270" t="s">
        <v>648</v>
      </c>
      <c r="C860" s="270" t="s">
        <v>31</v>
      </c>
      <c r="D860" s="200">
        <v>4541</v>
      </c>
      <c r="E860" s="198" t="s">
        <v>634</v>
      </c>
      <c r="F860" s="270" t="s">
        <v>2123</v>
      </c>
      <c r="G860" s="270" t="s">
        <v>2124</v>
      </c>
      <c r="H860" s="270" t="s">
        <v>45</v>
      </c>
      <c r="I860" s="270" t="s">
        <v>52</v>
      </c>
      <c r="J860" s="270" t="s">
        <v>2130</v>
      </c>
      <c r="K860" s="270" t="s">
        <v>185</v>
      </c>
      <c r="L860" s="270" t="s">
        <v>40</v>
      </c>
      <c r="M860" s="271">
        <v>1452</v>
      </c>
    </row>
    <row r="861" spans="1:13" ht="13.5" x14ac:dyDescent="0.25">
      <c r="A861" s="270" t="s">
        <v>809</v>
      </c>
      <c r="B861" s="270" t="s">
        <v>646</v>
      </c>
      <c r="C861" s="270" t="s">
        <v>31</v>
      </c>
      <c r="D861" s="200">
        <v>4541</v>
      </c>
      <c r="E861" s="198" t="s">
        <v>634</v>
      </c>
      <c r="F861" s="270" t="s">
        <v>2123</v>
      </c>
      <c r="G861" s="270" t="s">
        <v>2124</v>
      </c>
      <c r="H861" s="270" t="s">
        <v>45</v>
      </c>
      <c r="I861" s="270" t="s">
        <v>52</v>
      </c>
      <c r="J861" s="270" t="s">
        <v>2130</v>
      </c>
      <c r="K861" s="270" t="s">
        <v>184</v>
      </c>
      <c r="L861" s="270" t="s">
        <v>38</v>
      </c>
      <c r="M861" s="271">
        <v>1452</v>
      </c>
    </row>
    <row r="862" spans="1:13" ht="13.5" x14ac:dyDescent="0.25">
      <c r="A862" s="270" t="s">
        <v>803</v>
      </c>
      <c r="B862" s="270" t="s">
        <v>633</v>
      </c>
      <c r="C862" s="270" t="s">
        <v>31</v>
      </c>
      <c r="D862" s="200">
        <v>4541</v>
      </c>
      <c r="E862" s="198" t="s">
        <v>634</v>
      </c>
      <c r="F862" s="270" t="s">
        <v>2123</v>
      </c>
      <c r="G862" s="270" t="s">
        <v>2124</v>
      </c>
      <c r="H862" s="270" t="s">
        <v>45</v>
      </c>
      <c r="I862" s="270" t="s">
        <v>52</v>
      </c>
      <c r="J862" s="270" t="s">
        <v>2130</v>
      </c>
      <c r="K862" s="270" t="s">
        <v>197</v>
      </c>
      <c r="L862" s="270" t="s">
        <v>40</v>
      </c>
      <c r="M862" s="271">
        <v>1161</v>
      </c>
    </row>
    <row r="863" spans="1:13" ht="13.5" x14ac:dyDescent="0.25">
      <c r="A863" s="270" t="s">
        <v>812</v>
      </c>
      <c r="B863" s="270" t="s">
        <v>652</v>
      </c>
      <c r="C863" s="270" t="s">
        <v>31</v>
      </c>
      <c r="D863" s="200">
        <v>4541</v>
      </c>
      <c r="E863" s="198" t="s">
        <v>634</v>
      </c>
      <c r="F863" s="270" t="s">
        <v>2123</v>
      </c>
      <c r="G863" s="270" t="s">
        <v>2124</v>
      </c>
      <c r="H863" s="270" t="s">
        <v>45</v>
      </c>
      <c r="I863" s="270" t="s">
        <v>52</v>
      </c>
      <c r="J863" s="270" t="s">
        <v>2130</v>
      </c>
      <c r="K863" s="270" t="s">
        <v>197</v>
      </c>
      <c r="L863" s="270" t="s">
        <v>38</v>
      </c>
      <c r="M863" s="271">
        <v>726</v>
      </c>
    </row>
    <row r="864" spans="1:13" ht="13.5" x14ac:dyDescent="0.25">
      <c r="A864" s="270" t="s">
        <v>841</v>
      </c>
      <c r="B864" s="270" t="s">
        <v>650</v>
      </c>
      <c r="C864" s="270" t="s">
        <v>31</v>
      </c>
      <c r="D864" s="200">
        <v>4541</v>
      </c>
      <c r="E864" s="198" t="s">
        <v>634</v>
      </c>
      <c r="F864" s="270" t="s">
        <v>2123</v>
      </c>
      <c r="G864" s="270" t="s">
        <v>2124</v>
      </c>
      <c r="H864" s="270" t="s">
        <v>45</v>
      </c>
      <c r="I864" s="270" t="s">
        <v>54</v>
      </c>
      <c r="J864" s="270" t="s">
        <v>2131</v>
      </c>
      <c r="K864" s="270" t="s">
        <v>184</v>
      </c>
      <c r="L864" s="270" t="s">
        <v>40</v>
      </c>
      <c r="M864" s="271">
        <v>1994</v>
      </c>
    </row>
    <row r="865" spans="1:13" ht="13.5" x14ac:dyDescent="0.25">
      <c r="A865" s="270" t="s">
        <v>834</v>
      </c>
      <c r="B865" s="270" t="s">
        <v>636</v>
      </c>
      <c r="C865" s="270" t="s">
        <v>31</v>
      </c>
      <c r="D865" s="200">
        <v>4541</v>
      </c>
      <c r="E865" s="198" t="s">
        <v>634</v>
      </c>
      <c r="F865" s="270" t="s">
        <v>2123</v>
      </c>
      <c r="G865" s="270" t="s">
        <v>2124</v>
      </c>
      <c r="H865" s="270" t="s">
        <v>45</v>
      </c>
      <c r="I865" s="270" t="s">
        <v>54</v>
      </c>
      <c r="J865" s="270" t="s">
        <v>2131</v>
      </c>
      <c r="K865" s="270" t="s">
        <v>185</v>
      </c>
      <c r="L865" s="270" t="s">
        <v>38</v>
      </c>
      <c r="M865" s="271">
        <v>798</v>
      </c>
    </row>
    <row r="866" spans="1:13" ht="13.5" x14ac:dyDescent="0.25">
      <c r="A866" s="270" t="s">
        <v>840</v>
      </c>
      <c r="B866" s="270" t="s">
        <v>648</v>
      </c>
      <c r="C866" s="270" t="s">
        <v>31</v>
      </c>
      <c r="D866" s="200">
        <v>4541</v>
      </c>
      <c r="E866" s="198" t="s">
        <v>634</v>
      </c>
      <c r="F866" s="270" t="s">
        <v>2123</v>
      </c>
      <c r="G866" s="270" t="s">
        <v>2124</v>
      </c>
      <c r="H866" s="270" t="s">
        <v>45</v>
      </c>
      <c r="I866" s="270" t="s">
        <v>54</v>
      </c>
      <c r="J866" s="270" t="s">
        <v>2131</v>
      </c>
      <c r="K866" s="270" t="s">
        <v>185</v>
      </c>
      <c r="L866" s="270" t="s">
        <v>40</v>
      </c>
      <c r="M866" s="271">
        <v>1330</v>
      </c>
    </row>
    <row r="867" spans="1:13" ht="13.5" x14ac:dyDescent="0.25">
      <c r="A867" s="270" t="s">
        <v>839</v>
      </c>
      <c r="B867" s="270" t="s">
        <v>646</v>
      </c>
      <c r="C867" s="270" t="s">
        <v>31</v>
      </c>
      <c r="D867" s="200">
        <v>4541</v>
      </c>
      <c r="E867" s="198" t="s">
        <v>634</v>
      </c>
      <c r="F867" s="270" t="s">
        <v>2123</v>
      </c>
      <c r="G867" s="270" t="s">
        <v>2124</v>
      </c>
      <c r="H867" s="270" t="s">
        <v>45</v>
      </c>
      <c r="I867" s="270" t="s">
        <v>54</v>
      </c>
      <c r="J867" s="270" t="s">
        <v>2131</v>
      </c>
      <c r="K867" s="270" t="s">
        <v>184</v>
      </c>
      <c r="L867" s="270" t="s">
        <v>38</v>
      </c>
      <c r="M867" s="271">
        <v>1330</v>
      </c>
    </row>
    <row r="868" spans="1:13" ht="13.5" x14ac:dyDescent="0.25">
      <c r="A868" s="270" t="s">
        <v>833</v>
      </c>
      <c r="B868" s="270" t="s">
        <v>633</v>
      </c>
      <c r="C868" s="270" t="s">
        <v>31</v>
      </c>
      <c r="D868" s="200">
        <v>4541</v>
      </c>
      <c r="E868" s="198" t="s">
        <v>634</v>
      </c>
      <c r="F868" s="270" t="s">
        <v>2123</v>
      </c>
      <c r="G868" s="270" t="s">
        <v>2124</v>
      </c>
      <c r="H868" s="270" t="s">
        <v>45</v>
      </c>
      <c r="I868" s="270" t="s">
        <v>54</v>
      </c>
      <c r="J868" s="270" t="s">
        <v>2131</v>
      </c>
      <c r="K868" s="270" t="s">
        <v>197</v>
      </c>
      <c r="L868" s="270" t="s">
        <v>40</v>
      </c>
      <c r="M868" s="271">
        <v>1064</v>
      </c>
    </row>
    <row r="869" spans="1:13" ht="13.5" x14ac:dyDescent="0.25">
      <c r="A869" s="270" t="s">
        <v>842</v>
      </c>
      <c r="B869" s="270" t="s">
        <v>652</v>
      </c>
      <c r="C869" s="270" t="s">
        <v>31</v>
      </c>
      <c r="D869" s="200">
        <v>4541</v>
      </c>
      <c r="E869" s="198" t="s">
        <v>634</v>
      </c>
      <c r="F869" s="270" t="s">
        <v>2123</v>
      </c>
      <c r="G869" s="270" t="s">
        <v>2124</v>
      </c>
      <c r="H869" s="270" t="s">
        <v>45</v>
      </c>
      <c r="I869" s="270" t="s">
        <v>54</v>
      </c>
      <c r="J869" s="270" t="s">
        <v>2131</v>
      </c>
      <c r="K869" s="270" t="s">
        <v>197</v>
      </c>
      <c r="L869" s="270" t="s">
        <v>38</v>
      </c>
      <c r="M869" s="271">
        <v>665</v>
      </c>
    </row>
    <row r="870" spans="1:13" ht="13.5" x14ac:dyDescent="0.25">
      <c r="A870" s="270" t="s">
        <v>871</v>
      </c>
      <c r="B870" s="270" t="s">
        <v>650</v>
      </c>
      <c r="C870" s="270" t="s">
        <v>31</v>
      </c>
      <c r="D870" s="200">
        <v>4541</v>
      </c>
      <c r="E870" s="198" t="s">
        <v>634</v>
      </c>
      <c r="F870" s="270" t="s">
        <v>2123</v>
      </c>
      <c r="G870" s="270" t="s">
        <v>2124</v>
      </c>
      <c r="H870" s="270" t="s">
        <v>45</v>
      </c>
      <c r="I870" s="270" t="s">
        <v>206</v>
      </c>
      <c r="J870" s="270" t="s">
        <v>2132</v>
      </c>
      <c r="K870" s="270" t="s">
        <v>184</v>
      </c>
      <c r="L870" s="270" t="s">
        <v>40</v>
      </c>
      <c r="M870" s="271">
        <v>1886</v>
      </c>
    </row>
    <row r="871" spans="1:13" ht="13.5" x14ac:dyDescent="0.25">
      <c r="A871" s="270" t="s">
        <v>864</v>
      </c>
      <c r="B871" s="270" t="s">
        <v>636</v>
      </c>
      <c r="C871" s="270" t="s">
        <v>31</v>
      </c>
      <c r="D871" s="200">
        <v>4541</v>
      </c>
      <c r="E871" s="198" t="s">
        <v>634</v>
      </c>
      <c r="F871" s="270" t="s">
        <v>2123</v>
      </c>
      <c r="G871" s="270" t="s">
        <v>2124</v>
      </c>
      <c r="H871" s="270" t="s">
        <v>45</v>
      </c>
      <c r="I871" s="270" t="s">
        <v>206</v>
      </c>
      <c r="J871" s="270" t="s">
        <v>2132</v>
      </c>
      <c r="K871" s="270" t="s">
        <v>185</v>
      </c>
      <c r="L871" s="270" t="s">
        <v>38</v>
      </c>
      <c r="M871" s="271">
        <v>754</v>
      </c>
    </row>
    <row r="872" spans="1:13" ht="13.5" x14ac:dyDescent="0.25">
      <c r="A872" s="270" t="s">
        <v>870</v>
      </c>
      <c r="B872" s="270" t="s">
        <v>648</v>
      </c>
      <c r="C872" s="270" t="s">
        <v>31</v>
      </c>
      <c r="D872" s="200">
        <v>4541</v>
      </c>
      <c r="E872" s="198" t="s">
        <v>634</v>
      </c>
      <c r="F872" s="270" t="s">
        <v>2123</v>
      </c>
      <c r="G872" s="270" t="s">
        <v>2124</v>
      </c>
      <c r="H872" s="270" t="s">
        <v>45</v>
      </c>
      <c r="I872" s="270" t="s">
        <v>206</v>
      </c>
      <c r="J872" s="270" t="s">
        <v>2132</v>
      </c>
      <c r="K872" s="270" t="s">
        <v>185</v>
      </c>
      <c r="L872" s="270" t="s">
        <v>40</v>
      </c>
      <c r="M872" s="271">
        <v>1257</v>
      </c>
    </row>
    <row r="873" spans="1:13" ht="13.5" x14ac:dyDescent="0.25">
      <c r="A873" s="270" t="s">
        <v>869</v>
      </c>
      <c r="B873" s="270" t="s">
        <v>646</v>
      </c>
      <c r="C873" s="270" t="s">
        <v>31</v>
      </c>
      <c r="D873" s="200">
        <v>4541</v>
      </c>
      <c r="E873" s="198" t="s">
        <v>634</v>
      </c>
      <c r="F873" s="270" t="s">
        <v>2123</v>
      </c>
      <c r="G873" s="270" t="s">
        <v>2124</v>
      </c>
      <c r="H873" s="270" t="s">
        <v>45</v>
      </c>
      <c r="I873" s="270" t="s">
        <v>206</v>
      </c>
      <c r="J873" s="270" t="s">
        <v>2132</v>
      </c>
      <c r="K873" s="270" t="s">
        <v>184</v>
      </c>
      <c r="L873" s="270" t="s">
        <v>38</v>
      </c>
      <c r="M873" s="271">
        <v>1257</v>
      </c>
    </row>
    <row r="874" spans="1:13" ht="13.5" x14ac:dyDescent="0.25">
      <c r="A874" s="270" t="s">
        <v>863</v>
      </c>
      <c r="B874" s="270" t="s">
        <v>633</v>
      </c>
      <c r="C874" s="270" t="s">
        <v>31</v>
      </c>
      <c r="D874" s="200">
        <v>4541</v>
      </c>
      <c r="E874" s="198" t="s">
        <v>634</v>
      </c>
      <c r="F874" s="270" t="s">
        <v>2123</v>
      </c>
      <c r="G874" s="270" t="s">
        <v>2124</v>
      </c>
      <c r="H874" s="270" t="s">
        <v>45</v>
      </c>
      <c r="I874" s="270" t="s">
        <v>206</v>
      </c>
      <c r="J874" s="270" t="s">
        <v>2132</v>
      </c>
      <c r="K874" s="270" t="s">
        <v>197</v>
      </c>
      <c r="L874" s="270" t="s">
        <v>40</v>
      </c>
      <c r="M874" s="271">
        <v>1006</v>
      </c>
    </row>
    <row r="875" spans="1:13" ht="13.5" x14ac:dyDescent="0.25">
      <c r="A875" s="270" t="s">
        <v>872</v>
      </c>
      <c r="B875" s="270" t="s">
        <v>652</v>
      </c>
      <c r="C875" s="270" t="s">
        <v>31</v>
      </c>
      <c r="D875" s="200">
        <v>4541</v>
      </c>
      <c r="E875" s="198" t="s">
        <v>634</v>
      </c>
      <c r="F875" s="270" t="s">
        <v>2123</v>
      </c>
      <c r="G875" s="270" t="s">
        <v>2124</v>
      </c>
      <c r="H875" s="270" t="s">
        <v>45</v>
      </c>
      <c r="I875" s="270" t="s">
        <v>206</v>
      </c>
      <c r="J875" s="270" t="s">
        <v>2132</v>
      </c>
      <c r="K875" s="270" t="s">
        <v>197</v>
      </c>
      <c r="L875" s="270" t="s">
        <v>38</v>
      </c>
      <c r="M875" s="271">
        <v>629</v>
      </c>
    </row>
    <row r="876" spans="1:13" ht="13.5" x14ac:dyDescent="0.25">
      <c r="A876" s="270" t="s">
        <v>387</v>
      </c>
      <c r="B876" s="270" t="s">
        <v>388</v>
      </c>
      <c r="C876" s="270" t="s">
        <v>230</v>
      </c>
      <c r="D876" s="240">
        <v>4561</v>
      </c>
      <c r="E876" s="239" t="s">
        <v>2440</v>
      </c>
      <c r="F876" s="270" t="s">
        <v>225</v>
      </c>
      <c r="G876" s="270" t="s">
        <v>225</v>
      </c>
      <c r="H876" s="270" t="s">
        <v>45</v>
      </c>
      <c r="I876" s="270" t="s">
        <v>46</v>
      </c>
      <c r="J876" s="270" t="s">
        <v>64</v>
      </c>
      <c r="K876" s="270" t="s">
        <v>197</v>
      </c>
      <c r="L876" s="270" t="s">
        <v>40</v>
      </c>
      <c r="M876" s="271">
        <v>940</v>
      </c>
    </row>
    <row r="877" spans="1:13" ht="13.5" x14ac:dyDescent="0.25">
      <c r="A877" s="270" t="s">
        <v>379</v>
      </c>
      <c r="B877" s="270" t="s">
        <v>380</v>
      </c>
      <c r="C877" s="270" t="s">
        <v>230</v>
      </c>
      <c r="D877" s="240">
        <v>4561</v>
      </c>
      <c r="E877" s="239" t="s">
        <v>2440</v>
      </c>
      <c r="F877" s="270" t="s">
        <v>225</v>
      </c>
      <c r="G877" s="270" t="s">
        <v>225</v>
      </c>
      <c r="H877" s="270" t="s">
        <v>45</v>
      </c>
      <c r="I877" s="270" t="s">
        <v>46</v>
      </c>
      <c r="J877" s="270" t="s">
        <v>64</v>
      </c>
      <c r="K877" s="270" t="s">
        <v>197</v>
      </c>
      <c r="L877" s="270" t="s">
        <v>38</v>
      </c>
      <c r="M877" s="271">
        <v>626</v>
      </c>
    </row>
    <row r="878" spans="1:13" ht="13.5" x14ac:dyDescent="0.25">
      <c r="A878" s="270" t="s">
        <v>389</v>
      </c>
      <c r="B878" s="270" t="s">
        <v>390</v>
      </c>
      <c r="C878" s="270" t="s">
        <v>230</v>
      </c>
      <c r="D878" s="240">
        <v>4561</v>
      </c>
      <c r="E878" s="239" t="s">
        <v>2440</v>
      </c>
      <c r="F878" s="270" t="s">
        <v>225</v>
      </c>
      <c r="G878" s="270" t="s">
        <v>225</v>
      </c>
      <c r="H878" s="270" t="s">
        <v>45</v>
      </c>
      <c r="I878" s="270" t="s">
        <v>46</v>
      </c>
      <c r="J878" s="270" t="s">
        <v>64</v>
      </c>
      <c r="K878" s="270" t="s">
        <v>185</v>
      </c>
      <c r="L878" s="270" t="s">
        <v>40</v>
      </c>
      <c r="M878" s="271">
        <v>940</v>
      </c>
    </row>
    <row r="879" spans="1:13" ht="13.5" x14ac:dyDescent="0.25">
      <c r="A879" s="270" t="s">
        <v>391</v>
      </c>
      <c r="B879" s="270" t="s">
        <v>392</v>
      </c>
      <c r="C879" s="270" t="s">
        <v>230</v>
      </c>
      <c r="D879" s="240">
        <v>4561</v>
      </c>
      <c r="E879" s="239" t="s">
        <v>2440</v>
      </c>
      <c r="F879" s="270" t="s">
        <v>225</v>
      </c>
      <c r="G879" s="270" t="s">
        <v>225</v>
      </c>
      <c r="H879" s="270" t="s">
        <v>45</v>
      </c>
      <c r="I879" s="270" t="s">
        <v>46</v>
      </c>
      <c r="J879" s="270" t="s">
        <v>64</v>
      </c>
      <c r="K879" s="270" t="s">
        <v>185</v>
      </c>
      <c r="L879" s="270" t="s">
        <v>38</v>
      </c>
      <c r="M879" s="271">
        <v>626</v>
      </c>
    </row>
    <row r="880" spans="1:13" ht="13.5" x14ac:dyDescent="0.25">
      <c r="A880" s="270" t="s">
        <v>393</v>
      </c>
      <c r="B880" s="270" t="s">
        <v>394</v>
      </c>
      <c r="C880" s="270" t="s">
        <v>230</v>
      </c>
      <c r="D880" s="240">
        <v>4561</v>
      </c>
      <c r="E880" s="239" t="s">
        <v>2440</v>
      </c>
      <c r="F880" s="270" t="s">
        <v>225</v>
      </c>
      <c r="G880" s="270" t="s">
        <v>225</v>
      </c>
      <c r="H880" s="270" t="s">
        <v>45</v>
      </c>
      <c r="I880" s="270" t="s">
        <v>46</v>
      </c>
      <c r="J880" s="270" t="s">
        <v>64</v>
      </c>
      <c r="K880" s="270" t="s">
        <v>184</v>
      </c>
      <c r="L880" s="270" t="s">
        <v>40</v>
      </c>
      <c r="M880" s="271">
        <v>1342</v>
      </c>
    </row>
    <row r="881" spans="1:13" ht="13.5" x14ac:dyDescent="0.25">
      <c r="A881" s="270" t="s">
        <v>395</v>
      </c>
      <c r="B881" s="270" t="s">
        <v>396</v>
      </c>
      <c r="C881" s="270" t="s">
        <v>230</v>
      </c>
      <c r="D881" s="240">
        <v>4561</v>
      </c>
      <c r="E881" s="239" t="s">
        <v>2440</v>
      </c>
      <c r="F881" s="270" t="s">
        <v>225</v>
      </c>
      <c r="G881" s="270" t="s">
        <v>225</v>
      </c>
      <c r="H881" s="270" t="s">
        <v>45</v>
      </c>
      <c r="I881" s="270" t="s">
        <v>46</v>
      </c>
      <c r="J881" s="270" t="s">
        <v>64</v>
      </c>
      <c r="K881" s="270" t="s">
        <v>184</v>
      </c>
      <c r="L881" s="270" t="s">
        <v>38</v>
      </c>
      <c r="M881" s="271">
        <v>895</v>
      </c>
    </row>
    <row r="882" spans="1:13" ht="13.5" x14ac:dyDescent="0.25">
      <c r="A882" s="270" t="s">
        <v>403</v>
      </c>
      <c r="B882" s="270" t="s">
        <v>388</v>
      </c>
      <c r="C882" s="270" t="s">
        <v>230</v>
      </c>
      <c r="D882" s="240">
        <v>4561</v>
      </c>
      <c r="E882" s="239" t="s">
        <v>2440</v>
      </c>
      <c r="F882" s="270" t="s">
        <v>225</v>
      </c>
      <c r="G882" s="270" t="s">
        <v>225</v>
      </c>
      <c r="H882" s="270" t="s">
        <v>45</v>
      </c>
      <c r="I882" s="270" t="s">
        <v>202</v>
      </c>
      <c r="J882" s="270" t="s">
        <v>66</v>
      </c>
      <c r="K882" s="270" t="s">
        <v>197</v>
      </c>
      <c r="L882" s="270" t="s">
        <v>40</v>
      </c>
      <c r="M882" s="271">
        <v>909</v>
      </c>
    </row>
    <row r="883" spans="1:13" ht="13.5" x14ac:dyDescent="0.25">
      <c r="A883" s="270" t="s">
        <v>399</v>
      </c>
      <c r="B883" s="270" t="s">
        <v>380</v>
      </c>
      <c r="C883" s="270" t="s">
        <v>230</v>
      </c>
      <c r="D883" s="240">
        <v>4561</v>
      </c>
      <c r="E883" s="239" t="s">
        <v>2440</v>
      </c>
      <c r="F883" s="270" t="s">
        <v>225</v>
      </c>
      <c r="G883" s="270" t="s">
        <v>225</v>
      </c>
      <c r="H883" s="270" t="s">
        <v>45</v>
      </c>
      <c r="I883" s="270" t="s">
        <v>202</v>
      </c>
      <c r="J883" s="270" t="s">
        <v>66</v>
      </c>
      <c r="K883" s="270" t="s">
        <v>197</v>
      </c>
      <c r="L883" s="270" t="s">
        <v>38</v>
      </c>
      <c r="M883" s="271">
        <v>606</v>
      </c>
    </row>
    <row r="884" spans="1:13" ht="13.5" x14ac:dyDescent="0.25">
      <c r="A884" s="270" t="s">
        <v>404</v>
      </c>
      <c r="B884" s="270" t="s">
        <v>390</v>
      </c>
      <c r="C884" s="270" t="s">
        <v>230</v>
      </c>
      <c r="D884" s="240">
        <v>4561</v>
      </c>
      <c r="E884" s="239" t="s">
        <v>2440</v>
      </c>
      <c r="F884" s="270" t="s">
        <v>225</v>
      </c>
      <c r="G884" s="270" t="s">
        <v>225</v>
      </c>
      <c r="H884" s="270" t="s">
        <v>45</v>
      </c>
      <c r="I884" s="270" t="s">
        <v>202</v>
      </c>
      <c r="J884" s="270" t="s">
        <v>66</v>
      </c>
      <c r="K884" s="270" t="s">
        <v>185</v>
      </c>
      <c r="L884" s="270" t="s">
        <v>40</v>
      </c>
      <c r="M884" s="271">
        <v>909</v>
      </c>
    </row>
    <row r="885" spans="1:13" ht="13.5" x14ac:dyDescent="0.25">
      <c r="A885" s="270" t="s">
        <v>405</v>
      </c>
      <c r="B885" s="270" t="s">
        <v>392</v>
      </c>
      <c r="C885" s="270" t="s">
        <v>230</v>
      </c>
      <c r="D885" s="240">
        <v>4561</v>
      </c>
      <c r="E885" s="239" t="s">
        <v>2440</v>
      </c>
      <c r="F885" s="270" t="s">
        <v>225</v>
      </c>
      <c r="G885" s="270" t="s">
        <v>225</v>
      </c>
      <c r="H885" s="270" t="s">
        <v>45</v>
      </c>
      <c r="I885" s="270" t="s">
        <v>202</v>
      </c>
      <c r="J885" s="270" t="s">
        <v>66</v>
      </c>
      <c r="K885" s="270" t="s">
        <v>185</v>
      </c>
      <c r="L885" s="270" t="s">
        <v>38</v>
      </c>
      <c r="M885" s="271">
        <v>606</v>
      </c>
    </row>
    <row r="886" spans="1:13" ht="13.5" x14ac:dyDescent="0.25">
      <c r="A886" s="270" t="s">
        <v>406</v>
      </c>
      <c r="B886" s="270" t="s">
        <v>394</v>
      </c>
      <c r="C886" s="270" t="s">
        <v>230</v>
      </c>
      <c r="D886" s="240">
        <v>4561</v>
      </c>
      <c r="E886" s="239" t="s">
        <v>2440</v>
      </c>
      <c r="F886" s="270" t="s">
        <v>225</v>
      </c>
      <c r="G886" s="270" t="s">
        <v>225</v>
      </c>
      <c r="H886" s="270" t="s">
        <v>45</v>
      </c>
      <c r="I886" s="270" t="s">
        <v>202</v>
      </c>
      <c r="J886" s="270" t="s">
        <v>66</v>
      </c>
      <c r="K886" s="270" t="s">
        <v>184</v>
      </c>
      <c r="L886" s="270" t="s">
        <v>40</v>
      </c>
      <c r="M886" s="271">
        <v>1298</v>
      </c>
    </row>
    <row r="887" spans="1:13" ht="13.5" x14ac:dyDescent="0.25">
      <c r="A887" s="270" t="s">
        <v>407</v>
      </c>
      <c r="B887" s="270" t="s">
        <v>396</v>
      </c>
      <c r="C887" s="270" t="s">
        <v>230</v>
      </c>
      <c r="D887" s="240">
        <v>4561</v>
      </c>
      <c r="E887" s="239" t="s">
        <v>2440</v>
      </c>
      <c r="F887" s="270" t="s">
        <v>225</v>
      </c>
      <c r="G887" s="270" t="s">
        <v>225</v>
      </c>
      <c r="H887" s="270" t="s">
        <v>45</v>
      </c>
      <c r="I887" s="270" t="s">
        <v>202</v>
      </c>
      <c r="J887" s="270" t="s">
        <v>66</v>
      </c>
      <c r="K887" s="270" t="s">
        <v>184</v>
      </c>
      <c r="L887" s="270" t="s">
        <v>38</v>
      </c>
      <c r="M887" s="271">
        <v>865</v>
      </c>
    </row>
    <row r="888" spans="1:13" ht="13.5" x14ac:dyDescent="0.25">
      <c r="A888" s="270" t="s">
        <v>413</v>
      </c>
      <c r="B888" s="270" t="s">
        <v>388</v>
      </c>
      <c r="C888" s="270" t="s">
        <v>230</v>
      </c>
      <c r="D888" s="240">
        <v>4561</v>
      </c>
      <c r="E888" s="239" t="s">
        <v>2440</v>
      </c>
      <c r="F888" s="270" t="s">
        <v>225</v>
      </c>
      <c r="G888" s="270" t="s">
        <v>225</v>
      </c>
      <c r="H888" s="270" t="s">
        <v>45</v>
      </c>
      <c r="I888" s="270" t="s">
        <v>48</v>
      </c>
      <c r="J888" s="270" t="s">
        <v>167</v>
      </c>
      <c r="K888" s="270" t="s">
        <v>197</v>
      </c>
      <c r="L888" s="270" t="s">
        <v>40</v>
      </c>
      <c r="M888" s="271">
        <v>851</v>
      </c>
    </row>
    <row r="889" spans="1:13" ht="13.5" x14ac:dyDescent="0.25">
      <c r="A889" s="270" t="s">
        <v>409</v>
      </c>
      <c r="B889" s="270" t="s">
        <v>380</v>
      </c>
      <c r="C889" s="270" t="s">
        <v>230</v>
      </c>
      <c r="D889" s="240">
        <v>4561</v>
      </c>
      <c r="E889" s="239" t="s">
        <v>2440</v>
      </c>
      <c r="F889" s="270" t="s">
        <v>225</v>
      </c>
      <c r="G889" s="270" t="s">
        <v>225</v>
      </c>
      <c r="H889" s="270" t="s">
        <v>45</v>
      </c>
      <c r="I889" s="270" t="s">
        <v>48</v>
      </c>
      <c r="J889" s="270" t="s">
        <v>167</v>
      </c>
      <c r="K889" s="270" t="s">
        <v>197</v>
      </c>
      <c r="L889" s="270" t="s">
        <v>38</v>
      </c>
      <c r="M889" s="271">
        <v>567</v>
      </c>
    </row>
    <row r="890" spans="1:13" ht="13.5" x14ac:dyDescent="0.25">
      <c r="A890" s="270" t="s">
        <v>414</v>
      </c>
      <c r="B890" s="270" t="s">
        <v>390</v>
      </c>
      <c r="C890" s="270" t="s">
        <v>230</v>
      </c>
      <c r="D890" s="240">
        <v>4561</v>
      </c>
      <c r="E890" s="239" t="s">
        <v>2440</v>
      </c>
      <c r="F890" s="270" t="s">
        <v>225</v>
      </c>
      <c r="G890" s="270" t="s">
        <v>225</v>
      </c>
      <c r="H890" s="270" t="s">
        <v>45</v>
      </c>
      <c r="I890" s="270" t="s">
        <v>48</v>
      </c>
      <c r="J890" s="270" t="s">
        <v>167</v>
      </c>
      <c r="K890" s="270" t="s">
        <v>185</v>
      </c>
      <c r="L890" s="270" t="s">
        <v>40</v>
      </c>
      <c r="M890" s="271">
        <v>851</v>
      </c>
    </row>
    <row r="891" spans="1:13" ht="13.5" x14ac:dyDescent="0.25">
      <c r="A891" s="270" t="s">
        <v>415</v>
      </c>
      <c r="B891" s="270" t="s">
        <v>392</v>
      </c>
      <c r="C891" s="270" t="s">
        <v>230</v>
      </c>
      <c r="D891" s="240">
        <v>4561</v>
      </c>
      <c r="E891" s="239" t="s">
        <v>2440</v>
      </c>
      <c r="F891" s="270" t="s">
        <v>225</v>
      </c>
      <c r="G891" s="270" t="s">
        <v>225</v>
      </c>
      <c r="H891" s="270" t="s">
        <v>45</v>
      </c>
      <c r="I891" s="270" t="s">
        <v>48</v>
      </c>
      <c r="J891" s="270" t="s">
        <v>167</v>
      </c>
      <c r="K891" s="270" t="s">
        <v>185</v>
      </c>
      <c r="L891" s="270" t="s">
        <v>38</v>
      </c>
      <c r="M891" s="271">
        <v>567</v>
      </c>
    </row>
    <row r="892" spans="1:13" ht="13.5" x14ac:dyDescent="0.25">
      <c r="A892" s="270" t="s">
        <v>416</v>
      </c>
      <c r="B892" s="270" t="s">
        <v>394</v>
      </c>
      <c r="C892" s="270" t="s">
        <v>230</v>
      </c>
      <c r="D892" s="240">
        <v>4561</v>
      </c>
      <c r="E892" s="239" t="s">
        <v>2440</v>
      </c>
      <c r="F892" s="270" t="s">
        <v>225</v>
      </c>
      <c r="G892" s="270" t="s">
        <v>225</v>
      </c>
      <c r="H892" s="270" t="s">
        <v>45</v>
      </c>
      <c r="I892" s="270" t="s">
        <v>48</v>
      </c>
      <c r="J892" s="270" t="s">
        <v>167</v>
      </c>
      <c r="K892" s="270" t="s">
        <v>184</v>
      </c>
      <c r="L892" s="270" t="s">
        <v>40</v>
      </c>
      <c r="M892" s="271">
        <v>1216</v>
      </c>
    </row>
    <row r="893" spans="1:13" ht="13.5" x14ac:dyDescent="0.25">
      <c r="A893" s="270" t="s">
        <v>417</v>
      </c>
      <c r="B893" s="270" t="s">
        <v>396</v>
      </c>
      <c r="C893" s="270" t="s">
        <v>230</v>
      </c>
      <c r="D893" s="240">
        <v>4561</v>
      </c>
      <c r="E893" s="239" t="s">
        <v>2440</v>
      </c>
      <c r="F893" s="270" t="s">
        <v>225</v>
      </c>
      <c r="G893" s="270" t="s">
        <v>225</v>
      </c>
      <c r="H893" s="270" t="s">
        <v>45</v>
      </c>
      <c r="I893" s="270" t="s">
        <v>48</v>
      </c>
      <c r="J893" s="270" t="s">
        <v>167</v>
      </c>
      <c r="K893" s="270" t="s">
        <v>184</v>
      </c>
      <c r="L893" s="270" t="s">
        <v>38</v>
      </c>
      <c r="M893" s="271">
        <v>810</v>
      </c>
    </row>
    <row r="894" spans="1:13" ht="13.5" x14ac:dyDescent="0.25">
      <c r="A894" s="270" t="s">
        <v>423</v>
      </c>
      <c r="B894" s="270" t="s">
        <v>388</v>
      </c>
      <c r="C894" s="270" t="s">
        <v>230</v>
      </c>
      <c r="D894" s="240">
        <v>4561</v>
      </c>
      <c r="E894" s="239" t="s">
        <v>2440</v>
      </c>
      <c r="F894" s="270" t="s">
        <v>225</v>
      </c>
      <c r="G894" s="270" t="s">
        <v>225</v>
      </c>
      <c r="H894" s="270" t="s">
        <v>45</v>
      </c>
      <c r="I894" s="270" t="s">
        <v>50</v>
      </c>
      <c r="J894" s="270" t="s">
        <v>169</v>
      </c>
      <c r="K894" s="270" t="s">
        <v>197</v>
      </c>
      <c r="L894" s="270" t="s">
        <v>40</v>
      </c>
      <c r="M894" s="271">
        <v>797</v>
      </c>
    </row>
    <row r="895" spans="1:13" ht="13.5" x14ac:dyDescent="0.25">
      <c r="A895" s="270" t="s">
        <v>419</v>
      </c>
      <c r="B895" s="270" t="s">
        <v>380</v>
      </c>
      <c r="C895" s="270" t="s">
        <v>230</v>
      </c>
      <c r="D895" s="240">
        <v>4561</v>
      </c>
      <c r="E895" s="239" t="s">
        <v>2440</v>
      </c>
      <c r="F895" s="270" t="s">
        <v>225</v>
      </c>
      <c r="G895" s="270" t="s">
        <v>225</v>
      </c>
      <c r="H895" s="270" t="s">
        <v>45</v>
      </c>
      <c r="I895" s="270" t="s">
        <v>50</v>
      </c>
      <c r="J895" s="270" t="s">
        <v>169</v>
      </c>
      <c r="K895" s="270" t="s">
        <v>197</v>
      </c>
      <c r="L895" s="270" t="s">
        <v>38</v>
      </c>
      <c r="M895" s="271">
        <v>531</v>
      </c>
    </row>
    <row r="896" spans="1:13" ht="13.5" x14ac:dyDescent="0.25">
      <c r="A896" s="270" t="s">
        <v>424</v>
      </c>
      <c r="B896" s="270" t="s">
        <v>390</v>
      </c>
      <c r="C896" s="270" t="s">
        <v>230</v>
      </c>
      <c r="D896" s="240">
        <v>4561</v>
      </c>
      <c r="E896" s="239" t="s">
        <v>2440</v>
      </c>
      <c r="F896" s="270" t="s">
        <v>225</v>
      </c>
      <c r="G896" s="270" t="s">
        <v>225</v>
      </c>
      <c r="H896" s="270" t="s">
        <v>45</v>
      </c>
      <c r="I896" s="270" t="s">
        <v>50</v>
      </c>
      <c r="J896" s="270" t="s">
        <v>169</v>
      </c>
      <c r="K896" s="270" t="s">
        <v>185</v>
      </c>
      <c r="L896" s="270" t="s">
        <v>40</v>
      </c>
      <c r="M896" s="271">
        <v>797</v>
      </c>
    </row>
    <row r="897" spans="1:13" ht="13.5" x14ac:dyDescent="0.25">
      <c r="A897" s="270" t="s">
        <v>425</v>
      </c>
      <c r="B897" s="270" t="s">
        <v>392</v>
      </c>
      <c r="C897" s="270" t="s">
        <v>230</v>
      </c>
      <c r="D897" s="240">
        <v>4561</v>
      </c>
      <c r="E897" s="239" t="s">
        <v>2440</v>
      </c>
      <c r="F897" s="270" t="s">
        <v>225</v>
      </c>
      <c r="G897" s="270" t="s">
        <v>225</v>
      </c>
      <c r="H897" s="270" t="s">
        <v>45</v>
      </c>
      <c r="I897" s="270" t="s">
        <v>50</v>
      </c>
      <c r="J897" s="270" t="s">
        <v>169</v>
      </c>
      <c r="K897" s="270" t="s">
        <v>185</v>
      </c>
      <c r="L897" s="270" t="s">
        <v>38</v>
      </c>
      <c r="M897" s="271">
        <v>531</v>
      </c>
    </row>
    <row r="898" spans="1:13" ht="13.5" x14ac:dyDescent="0.25">
      <c r="A898" s="270" t="s">
        <v>426</v>
      </c>
      <c r="B898" s="270" t="s">
        <v>394</v>
      </c>
      <c r="C898" s="270" t="s">
        <v>230</v>
      </c>
      <c r="D898" s="240">
        <v>4561</v>
      </c>
      <c r="E898" s="239" t="s">
        <v>2440</v>
      </c>
      <c r="F898" s="270" t="s">
        <v>225</v>
      </c>
      <c r="G898" s="270" t="s">
        <v>225</v>
      </c>
      <c r="H898" s="270" t="s">
        <v>45</v>
      </c>
      <c r="I898" s="270" t="s">
        <v>50</v>
      </c>
      <c r="J898" s="270" t="s">
        <v>169</v>
      </c>
      <c r="K898" s="270" t="s">
        <v>184</v>
      </c>
      <c r="L898" s="270" t="s">
        <v>40</v>
      </c>
      <c r="M898" s="271">
        <v>1138</v>
      </c>
    </row>
    <row r="899" spans="1:13" ht="13.5" x14ac:dyDescent="0.25">
      <c r="A899" s="270" t="s">
        <v>427</v>
      </c>
      <c r="B899" s="270" t="s">
        <v>396</v>
      </c>
      <c r="C899" s="270" t="s">
        <v>230</v>
      </c>
      <c r="D899" s="240">
        <v>4561</v>
      </c>
      <c r="E899" s="239" t="s">
        <v>2440</v>
      </c>
      <c r="F899" s="270" t="s">
        <v>225</v>
      </c>
      <c r="G899" s="270" t="s">
        <v>225</v>
      </c>
      <c r="H899" s="270" t="s">
        <v>45</v>
      </c>
      <c r="I899" s="270" t="s">
        <v>50</v>
      </c>
      <c r="J899" s="270" t="s">
        <v>169</v>
      </c>
      <c r="K899" s="270" t="s">
        <v>184</v>
      </c>
      <c r="L899" s="270" t="s">
        <v>38</v>
      </c>
      <c r="M899" s="271">
        <v>759</v>
      </c>
    </row>
    <row r="900" spans="1:13" ht="13.5" x14ac:dyDescent="0.25">
      <c r="A900" s="270" t="s">
        <v>433</v>
      </c>
      <c r="B900" s="270" t="s">
        <v>388</v>
      </c>
      <c r="C900" s="270" t="s">
        <v>230</v>
      </c>
      <c r="D900" s="240">
        <v>4561</v>
      </c>
      <c r="E900" s="239" t="s">
        <v>2440</v>
      </c>
      <c r="F900" s="270" t="s">
        <v>225</v>
      </c>
      <c r="G900" s="270" t="s">
        <v>225</v>
      </c>
      <c r="H900" s="270" t="s">
        <v>45</v>
      </c>
      <c r="I900" s="270" t="s">
        <v>204</v>
      </c>
      <c r="J900" s="270" t="s">
        <v>171</v>
      </c>
      <c r="K900" s="270" t="s">
        <v>197</v>
      </c>
      <c r="L900" s="270" t="s">
        <v>40</v>
      </c>
      <c r="M900" s="271">
        <v>769</v>
      </c>
    </row>
    <row r="901" spans="1:13" ht="13.5" x14ac:dyDescent="0.25">
      <c r="A901" s="270" t="s">
        <v>429</v>
      </c>
      <c r="B901" s="270" t="s">
        <v>380</v>
      </c>
      <c r="C901" s="270" t="s">
        <v>230</v>
      </c>
      <c r="D901" s="240">
        <v>4561</v>
      </c>
      <c r="E901" s="239" t="s">
        <v>2440</v>
      </c>
      <c r="F901" s="270" t="s">
        <v>225</v>
      </c>
      <c r="G901" s="270" t="s">
        <v>225</v>
      </c>
      <c r="H901" s="270" t="s">
        <v>45</v>
      </c>
      <c r="I901" s="270" t="s">
        <v>204</v>
      </c>
      <c r="J901" s="270" t="s">
        <v>171</v>
      </c>
      <c r="K901" s="270" t="s">
        <v>197</v>
      </c>
      <c r="L901" s="270" t="s">
        <v>38</v>
      </c>
      <c r="M901" s="271">
        <v>513</v>
      </c>
    </row>
    <row r="902" spans="1:13" ht="13.5" x14ac:dyDescent="0.25">
      <c r="A902" s="270" t="s">
        <v>434</v>
      </c>
      <c r="B902" s="270" t="s">
        <v>390</v>
      </c>
      <c r="C902" s="270" t="s">
        <v>230</v>
      </c>
      <c r="D902" s="240">
        <v>4561</v>
      </c>
      <c r="E902" s="239" t="s">
        <v>2440</v>
      </c>
      <c r="F902" s="270" t="s">
        <v>225</v>
      </c>
      <c r="G902" s="270" t="s">
        <v>225</v>
      </c>
      <c r="H902" s="270" t="s">
        <v>45</v>
      </c>
      <c r="I902" s="270" t="s">
        <v>204</v>
      </c>
      <c r="J902" s="270" t="s">
        <v>171</v>
      </c>
      <c r="K902" s="270" t="s">
        <v>185</v>
      </c>
      <c r="L902" s="270" t="s">
        <v>40</v>
      </c>
      <c r="M902" s="271">
        <v>769</v>
      </c>
    </row>
    <row r="903" spans="1:13" ht="13.5" x14ac:dyDescent="0.25">
      <c r="A903" s="270" t="s">
        <v>435</v>
      </c>
      <c r="B903" s="270" t="s">
        <v>392</v>
      </c>
      <c r="C903" s="270" t="s">
        <v>230</v>
      </c>
      <c r="D903" s="240">
        <v>4561</v>
      </c>
      <c r="E903" s="239" t="s">
        <v>2440</v>
      </c>
      <c r="F903" s="270" t="s">
        <v>225</v>
      </c>
      <c r="G903" s="270" t="s">
        <v>225</v>
      </c>
      <c r="H903" s="270" t="s">
        <v>45</v>
      </c>
      <c r="I903" s="270" t="s">
        <v>204</v>
      </c>
      <c r="J903" s="270" t="s">
        <v>171</v>
      </c>
      <c r="K903" s="270" t="s">
        <v>185</v>
      </c>
      <c r="L903" s="270" t="s">
        <v>38</v>
      </c>
      <c r="M903" s="271">
        <v>513</v>
      </c>
    </row>
    <row r="904" spans="1:13" ht="13.5" x14ac:dyDescent="0.25">
      <c r="A904" s="270" t="s">
        <v>436</v>
      </c>
      <c r="B904" s="270" t="s">
        <v>394</v>
      </c>
      <c r="C904" s="270" t="s">
        <v>230</v>
      </c>
      <c r="D904" s="240">
        <v>4561</v>
      </c>
      <c r="E904" s="239" t="s">
        <v>2440</v>
      </c>
      <c r="F904" s="270" t="s">
        <v>225</v>
      </c>
      <c r="G904" s="270" t="s">
        <v>225</v>
      </c>
      <c r="H904" s="270" t="s">
        <v>45</v>
      </c>
      <c r="I904" s="270" t="s">
        <v>204</v>
      </c>
      <c r="J904" s="270" t="s">
        <v>171</v>
      </c>
      <c r="K904" s="270" t="s">
        <v>184</v>
      </c>
      <c r="L904" s="270" t="s">
        <v>40</v>
      </c>
      <c r="M904" s="271">
        <v>1099</v>
      </c>
    </row>
    <row r="905" spans="1:13" ht="13.5" x14ac:dyDescent="0.25">
      <c r="A905" s="270" t="s">
        <v>437</v>
      </c>
      <c r="B905" s="270" t="s">
        <v>396</v>
      </c>
      <c r="C905" s="270" t="s">
        <v>230</v>
      </c>
      <c r="D905" s="240">
        <v>4561</v>
      </c>
      <c r="E905" s="239" t="s">
        <v>2440</v>
      </c>
      <c r="F905" s="270" t="s">
        <v>225</v>
      </c>
      <c r="G905" s="270" t="s">
        <v>225</v>
      </c>
      <c r="H905" s="270" t="s">
        <v>45</v>
      </c>
      <c r="I905" s="270" t="s">
        <v>204</v>
      </c>
      <c r="J905" s="270" t="s">
        <v>171</v>
      </c>
      <c r="K905" s="270" t="s">
        <v>184</v>
      </c>
      <c r="L905" s="270" t="s">
        <v>38</v>
      </c>
      <c r="M905" s="271">
        <v>732</v>
      </c>
    </row>
    <row r="906" spans="1:13" ht="13.5" x14ac:dyDescent="0.25">
      <c r="A906" s="270" t="s">
        <v>443</v>
      </c>
      <c r="B906" s="270" t="s">
        <v>388</v>
      </c>
      <c r="C906" s="270" t="s">
        <v>230</v>
      </c>
      <c r="D906" s="240">
        <v>4561</v>
      </c>
      <c r="E906" s="239" t="s">
        <v>2440</v>
      </c>
      <c r="F906" s="270" t="s">
        <v>225</v>
      </c>
      <c r="G906" s="270" t="s">
        <v>225</v>
      </c>
      <c r="H906" s="270" t="s">
        <v>45</v>
      </c>
      <c r="I906" s="270" t="s">
        <v>52</v>
      </c>
      <c r="J906" s="270" t="s">
        <v>173</v>
      </c>
      <c r="K906" s="270" t="s">
        <v>197</v>
      </c>
      <c r="L906" s="270" t="s">
        <v>40</v>
      </c>
      <c r="M906" s="271">
        <v>710</v>
      </c>
    </row>
    <row r="907" spans="1:13" ht="13.5" x14ac:dyDescent="0.25">
      <c r="A907" s="270" t="s">
        <v>439</v>
      </c>
      <c r="B907" s="270" t="s">
        <v>380</v>
      </c>
      <c r="C907" s="270" t="s">
        <v>230</v>
      </c>
      <c r="D907" s="240">
        <v>4561</v>
      </c>
      <c r="E907" s="239" t="s">
        <v>2440</v>
      </c>
      <c r="F907" s="270" t="s">
        <v>225</v>
      </c>
      <c r="G907" s="270" t="s">
        <v>225</v>
      </c>
      <c r="H907" s="270" t="s">
        <v>45</v>
      </c>
      <c r="I907" s="270" t="s">
        <v>52</v>
      </c>
      <c r="J907" s="270" t="s">
        <v>173</v>
      </c>
      <c r="K907" s="270" t="s">
        <v>197</v>
      </c>
      <c r="L907" s="270" t="s">
        <v>38</v>
      </c>
      <c r="M907" s="271">
        <v>473</v>
      </c>
    </row>
    <row r="908" spans="1:13" ht="13.5" x14ac:dyDescent="0.25">
      <c r="A908" s="270" t="s">
        <v>444</v>
      </c>
      <c r="B908" s="270" t="s">
        <v>390</v>
      </c>
      <c r="C908" s="270" t="s">
        <v>230</v>
      </c>
      <c r="D908" s="240">
        <v>4561</v>
      </c>
      <c r="E908" s="239" t="s">
        <v>2440</v>
      </c>
      <c r="F908" s="270" t="s">
        <v>225</v>
      </c>
      <c r="G908" s="270" t="s">
        <v>225</v>
      </c>
      <c r="H908" s="270" t="s">
        <v>45</v>
      </c>
      <c r="I908" s="270" t="s">
        <v>52</v>
      </c>
      <c r="J908" s="270" t="s">
        <v>173</v>
      </c>
      <c r="K908" s="270" t="s">
        <v>185</v>
      </c>
      <c r="L908" s="270" t="s">
        <v>40</v>
      </c>
      <c r="M908" s="271">
        <v>710</v>
      </c>
    </row>
    <row r="909" spans="1:13" ht="13.5" x14ac:dyDescent="0.25">
      <c r="A909" s="270" t="s">
        <v>445</v>
      </c>
      <c r="B909" s="270" t="s">
        <v>392</v>
      </c>
      <c r="C909" s="270" t="s">
        <v>230</v>
      </c>
      <c r="D909" s="240">
        <v>4561</v>
      </c>
      <c r="E909" s="239" t="s">
        <v>2440</v>
      </c>
      <c r="F909" s="270" t="s">
        <v>225</v>
      </c>
      <c r="G909" s="270" t="s">
        <v>225</v>
      </c>
      <c r="H909" s="270" t="s">
        <v>45</v>
      </c>
      <c r="I909" s="270" t="s">
        <v>52</v>
      </c>
      <c r="J909" s="270" t="s">
        <v>173</v>
      </c>
      <c r="K909" s="270" t="s">
        <v>185</v>
      </c>
      <c r="L909" s="270" t="s">
        <v>38</v>
      </c>
      <c r="M909" s="271">
        <v>473</v>
      </c>
    </row>
    <row r="910" spans="1:13" ht="13.5" x14ac:dyDescent="0.25">
      <c r="A910" s="270" t="s">
        <v>446</v>
      </c>
      <c r="B910" s="270" t="s">
        <v>394</v>
      </c>
      <c r="C910" s="270" t="s">
        <v>230</v>
      </c>
      <c r="D910" s="240">
        <v>4561</v>
      </c>
      <c r="E910" s="239" t="s">
        <v>2440</v>
      </c>
      <c r="F910" s="270" t="s">
        <v>225</v>
      </c>
      <c r="G910" s="270" t="s">
        <v>225</v>
      </c>
      <c r="H910" s="270" t="s">
        <v>45</v>
      </c>
      <c r="I910" s="270" t="s">
        <v>52</v>
      </c>
      <c r="J910" s="270" t="s">
        <v>173</v>
      </c>
      <c r="K910" s="270" t="s">
        <v>184</v>
      </c>
      <c r="L910" s="270" t="s">
        <v>40</v>
      </c>
      <c r="M910" s="271">
        <v>1014</v>
      </c>
    </row>
    <row r="911" spans="1:13" ht="13.5" x14ac:dyDescent="0.25">
      <c r="A911" s="270" t="s">
        <v>447</v>
      </c>
      <c r="B911" s="270" t="s">
        <v>396</v>
      </c>
      <c r="C911" s="270" t="s">
        <v>230</v>
      </c>
      <c r="D911" s="240">
        <v>4561</v>
      </c>
      <c r="E911" s="239" t="s">
        <v>2440</v>
      </c>
      <c r="F911" s="270" t="s">
        <v>225</v>
      </c>
      <c r="G911" s="270" t="s">
        <v>225</v>
      </c>
      <c r="H911" s="270" t="s">
        <v>45</v>
      </c>
      <c r="I911" s="270" t="s">
        <v>52</v>
      </c>
      <c r="J911" s="270" t="s">
        <v>173</v>
      </c>
      <c r="K911" s="270" t="s">
        <v>184</v>
      </c>
      <c r="L911" s="270" t="s">
        <v>38</v>
      </c>
      <c r="M911" s="271">
        <v>676</v>
      </c>
    </row>
    <row r="912" spans="1:13" ht="13.5" x14ac:dyDescent="0.25">
      <c r="A912" s="270" t="s">
        <v>453</v>
      </c>
      <c r="B912" s="270" t="s">
        <v>388</v>
      </c>
      <c r="C912" s="270" t="s">
        <v>230</v>
      </c>
      <c r="D912" s="240">
        <v>4561</v>
      </c>
      <c r="E912" s="239" t="s">
        <v>2440</v>
      </c>
      <c r="F912" s="270" t="s">
        <v>225</v>
      </c>
      <c r="G912" s="270" t="s">
        <v>225</v>
      </c>
      <c r="H912" s="270" t="s">
        <v>45</v>
      </c>
      <c r="I912" s="270" t="s">
        <v>54</v>
      </c>
      <c r="J912" s="270" t="s">
        <v>175</v>
      </c>
      <c r="K912" s="270" t="s">
        <v>197</v>
      </c>
      <c r="L912" s="270" t="s">
        <v>40</v>
      </c>
      <c r="M912" s="271">
        <v>650</v>
      </c>
    </row>
    <row r="913" spans="1:13" ht="13.5" x14ac:dyDescent="0.25">
      <c r="A913" s="270" t="s">
        <v>449</v>
      </c>
      <c r="B913" s="270" t="s">
        <v>380</v>
      </c>
      <c r="C913" s="270" t="s">
        <v>230</v>
      </c>
      <c r="D913" s="240">
        <v>4561</v>
      </c>
      <c r="E913" s="239" t="s">
        <v>2440</v>
      </c>
      <c r="F913" s="270" t="s">
        <v>225</v>
      </c>
      <c r="G913" s="270" t="s">
        <v>225</v>
      </c>
      <c r="H913" s="270" t="s">
        <v>45</v>
      </c>
      <c r="I913" s="270" t="s">
        <v>54</v>
      </c>
      <c r="J913" s="270" t="s">
        <v>175</v>
      </c>
      <c r="K913" s="270" t="s">
        <v>197</v>
      </c>
      <c r="L913" s="270" t="s">
        <v>38</v>
      </c>
      <c r="M913" s="271">
        <v>434</v>
      </c>
    </row>
    <row r="914" spans="1:13" ht="13.5" x14ac:dyDescent="0.25">
      <c r="A914" s="270" t="s">
        <v>454</v>
      </c>
      <c r="B914" s="270" t="s">
        <v>390</v>
      </c>
      <c r="C914" s="270" t="s">
        <v>230</v>
      </c>
      <c r="D914" s="240">
        <v>4561</v>
      </c>
      <c r="E914" s="239" t="s">
        <v>2440</v>
      </c>
      <c r="F914" s="270" t="s">
        <v>225</v>
      </c>
      <c r="G914" s="270" t="s">
        <v>225</v>
      </c>
      <c r="H914" s="270" t="s">
        <v>45</v>
      </c>
      <c r="I914" s="270" t="s">
        <v>54</v>
      </c>
      <c r="J914" s="270" t="s">
        <v>175</v>
      </c>
      <c r="K914" s="270" t="s">
        <v>185</v>
      </c>
      <c r="L914" s="270" t="s">
        <v>40</v>
      </c>
      <c r="M914" s="271">
        <v>650</v>
      </c>
    </row>
    <row r="915" spans="1:13" ht="13.5" x14ac:dyDescent="0.25">
      <c r="A915" s="270" t="s">
        <v>455</v>
      </c>
      <c r="B915" s="270" t="s">
        <v>392</v>
      </c>
      <c r="C915" s="270" t="s">
        <v>230</v>
      </c>
      <c r="D915" s="240">
        <v>4561</v>
      </c>
      <c r="E915" s="239" t="s">
        <v>2440</v>
      </c>
      <c r="F915" s="270" t="s">
        <v>225</v>
      </c>
      <c r="G915" s="270" t="s">
        <v>225</v>
      </c>
      <c r="H915" s="270" t="s">
        <v>45</v>
      </c>
      <c r="I915" s="270" t="s">
        <v>54</v>
      </c>
      <c r="J915" s="270" t="s">
        <v>175</v>
      </c>
      <c r="K915" s="270" t="s">
        <v>185</v>
      </c>
      <c r="L915" s="270" t="s">
        <v>38</v>
      </c>
      <c r="M915" s="271">
        <v>434</v>
      </c>
    </row>
    <row r="916" spans="1:13" ht="13.5" x14ac:dyDescent="0.25">
      <c r="A916" s="270" t="s">
        <v>456</v>
      </c>
      <c r="B916" s="270" t="s">
        <v>394</v>
      </c>
      <c r="C916" s="270" t="s">
        <v>230</v>
      </c>
      <c r="D916" s="240">
        <v>4561</v>
      </c>
      <c r="E916" s="239" t="s">
        <v>2440</v>
      </c>
      <c r="F916" s="270" t="s">
        <v>225</v>
      </c>
      <c r="G916" s="270" t="s">
        <v>225</v>
      </c>
      <c r="H916" s="270" t="s">
        <v>45</v>
      </c>
      <c r="I916" s="270" t="s">
        <v>54</v>
      </c>
      <c r="J916" s="270" t="s">
        <v>175</v>
      </c>
      <c r="K916" s="270" t="s">
        <v>184</v>
      </c>
      <c r="L916" s="270" t="s">
        <v>40</v>
      </c>
      <c r="M916" s="271">
        <v>929</v>
      </c>
    </row>
    <row r="917" spans="1:13" ht="13.5" x14ac:dyDescent="0.25">
      <c r="A917" s="270" t="s">
        <v>457</v>
      </c>
      <c r="B917" s="270" t="s">
        <v>396</v>
      </c>
      <c r="C917" s="270" t="s">
        <v>230</v>
      </c>
      <c r="D917" s="240">
        <v>4561</v>
      </c>
      <c r="E917" s="239" t="s">
        <v>2440</v>
      </c>
      <c r="F917" s="270" t="s">
        <v>225</v>
      </c>
      <c r="G917" s="270" t="s">
        <v>225</v>
      </c>
      <c r="H917" s="270" t="s">
        <v>45</v>
      </c>
      <c r="I917" s="270" t="s">
        <v>54</v>
      </c>
      <c r="J917" s="270" t="s">
        <v>175</v>
      </c>
      <c r="K917" s="270" t="s">
        <v>184</v>
      </c>
      <c r="L917" s="270" t="s">
        <v>38</v>
      </c>
      <c r="M917" s="271">
        <v>619</v>
      </c>
    </row>
    <row r="918" spans="1:13" ht="13.5" x14ac:dyDescent="0.25">
      <c r="A918" s="270" t="s">
        <v>463</v>
      </c>
      <c r="B918" s="270" t="s">
        <v>388</v>
      </c>
      <c r="C918" s="270" t="s">
        <v>230</v>
      </c>
      <c r="D918" s="240">
        <v>4561</v>
      </c>
      <c r="E918" s="239" t="s">
        <v>2440</v>
      </c>
      <c r="F918" s="270" t="s">
        <v>225</v>
      </c>
      <c r="G918" s="270" t="s">
        <v>225</v>
      </c>
      <c r="H918" s="270" t="s">
        <v>45</v>
      </c>
      <c r="I918" s="270" t="s">
        <v>206</v>
      </c>
      <c r="J918" s="270" t="s">
        <v>177</v>
      </c>
      <c r="K918" s="270" t="s">
        <v>197</v>
      </c>
      <c r="L918" s="270" t="s">
        <v>40</v>
      </c>
      <c r="M918" s="271">
        <v>615</v>
      </c>
    </row>
    <row r="919" spans="1:13" ht="13.5" x14ac:dyDescent="0.25">
      <c r="A919" s="270" t="s">
        <v>459</v>
      </c>
      <c r="B919" s="270" t="s">
        <v>380</v>
      </c>
      <c r="C919" s="270" t="s">
        <v>230</v>
      </c>
      <c r="D919" s="240">
        <v>4561</v>
      </c>
      <c r="E919" s="239" t="s">
        <v>2440</v>
      </c>
      <c r="F919" s="270" t="s">
        <v>225</v>
      </c>
      <c r="G919" s="270" t="s">
        <v>225</v>
      </c>
      <c r="H919" s="270" t="s">
        <v>45</v>
      </c>
      <c r="I919" s="270" t="s">
        <v>206</v>
      </c>
      <c r="J919" s="270" t="s">
        <v>177</v>
      </c>
      <c r="K919" s="270" t="s">
        <v>197</v>
      </c>
      <c r="L919" s="270" t="s">
        <v>38</v>
      </c>
      <c r="M919" s="271">
        <v>410</v>
      </c>
    </row>
    <row r="920" spans="1:13" ht="13.5" x14ac:dyDescent="0.25">
      <c r="A920" s="270" t="s">
        <v>464</v>
      </c>
      <c r="B920" s="270" t="s">
        <v>390</v>
      </c>
      <c r="C920" s="270" t="s">
        <v>230</v>
      </c>
      <c r="D920" s="240">
        <v>4561</v>
      </c>
      <c r="E920" s="239" t="s">
        <v>2440</v>
      </c>
      <c r="F920" s="270" t="s">
        <v>225</v>
      </c>
      <c r="G920" s="270" t="s">
        <v>225</v>
      </c>
      <c r="H920" s="270" t="s">
        <v>45</v>
      </c>
      <c r="I920" s="270" t="s">
        <v>206</v>
      </c>
      <c r="J920" s="270" t="s">
        <v>177</v>
      </c>
      <c r="K920" s="270" t="s">
        <v>185</v>
      </c>
      <c r="L920" s="270" t="s">
        <v>40</v>
      </c>
      <c r="M920" s="271">
        <v>615</v>
      </c>
    </row>
    <row r="921" spans="1:13" ht="13.5" x14ac:dyDescent="0.25">
      <c r="A921" s="270" t="s">
        <v>465</v>
      </c>
      <c r="B921" s="270" t="s">
        <v>392</v>
      </c>
      <c r="C921" s="270" t="s">
        <v>230</v>
      </c>
      <c r="D921" s="240">
        <v>4561</v>
      </c>
      <c r="E921" s="239" t="s">
        <v>2440</v>
      </c>
      <c r="F921" s="270" t="s">
        <v>225</v>
      </c>
      <c r="G921" s="270" t="s">
        <v>225</v>
      </c>
      <c r="H921" s="270" t="s">
        <v>45</v>
      </c>
      <c r="I921" s="270" t="s">
        <v>206</v>
      </c>
      <c r="J921" s="270" t="s">
        <v>177</v>
      </c>
      <c r="K921" s="270" t="s">
        <v>185</v>
      </c>
      <c r="L921" s="270" t="s">
        <v>38</v>
      </c>
      <c r="M921" s="271">
        <v>410</v>
      </c>
    </row>
    <row r="922" spans="1:13" ht="13.5" x14ac:dyDescent="0.25">
      <c r="A922" s="270" t="s">
        <v>466</v>
      </c>
      <c r="B922" s="270" t="s">
        <v>394</v>
      </c>
      <c r="C922" s="270" t="s">
        <v>230</v>
      </c>
      <c r="D922" s="240">
        <v>4561</v>
      </c>
      <c r="E922" s="239" t="s">
        <v>2440</v>
      </c>
      <c r="F922" s="270" t="s">
        <v>225</v>
      </c>
      <c r="G922" s="270" t="s">
        <v>225</v>
      </c>
      <c r="H922" s="270" t="s">
        <v>45</v>
      </c>
      <c r="I922" s="270" t="s">
        <v>206</v>
      </c>
      <c r="J922" s="270" t="s">
        <v>177</v>
      </c>
      <c r="K922" s="270" t="s">
        <v>184</v>
      </c>
      <c r="L922" s="270" t="s">
        <v>40</v>
      </c>
      <c r="M922" s="271">
        <v>879</v>
      </c>
    </row>
    <row r="923" spans="1:13" ht="13.5" x14ac:dyDescent="0.25">
      <c r="A923" s="270" t="s">
        <v>467</v>
      </c>
      <c r="B923" s="270" t="s">
        <v>396</v>
      </c>
      <c r="C923" s="270" t="s">
        <v>230</v>
      </c>
      <c r="D923" s="240">
        <v>4561</v>
      </c>
      <c r="E923" s="239" t="s">
        <v>2440</v>
      </c>
      <c r="F923" s="270" t="s">
        <v>225</v>
      </c>
      <c r="G923" s="270" t="s">
        <v>225</v>
      </c>
      <c r="H923" s="270" t="s">
        <v>45</v>
      </c>
      <c r="I923" s="270" t="s">
        <v>206</v>
      </c>
      <c r="J923" s="270" t="s">
        <v>177</v>
      </c>
      <c r="K923" s="270" t="s">
        <v>184</v>
      </c>
      <c r="L923" s="270" t="s">
        <v>38</v>
      </c>
      <c r="M923" s="271">
        <v>586</v>
      </c>
    </row>
    <row r="924" spans="1:13" ht="13.5" x14ac:dyDescent="0.25">
      <c r="A924" s="270" t="s">
        <v>490</v>
      </c>
      <c r="B924" s="270" t="s">
        <v>491</v>
      </c>
      <c r="C924" s="270" t="s">
        <v>231</v>
      </c>
      <c r="D924" s="165">
        <v>4571</v>
      </c>
      <c r="E924" s="198" t="s">
        <v>492</v>
      </c>
      <c r="F924" s="270" t="s">
        <v>164</v>
      </c>
      <c r="G924" s="270" t="s">
        <v>225</v>
      </c>
      <c r="H924" s="270" t="s">
        <v>45</v>
      </c>
      <c r="I924" s="270" t="s">
        <v>46</v>
      </c>
      <c r="J924" s="270" t="s">
        <v>165</v>
      </c>
      <c r="K924" s="270" t="s">
        <v>197</v>
      </c>
      <c r="L924" s="270" t="s">
        <v>40</v>
      </c>
      <c r="M924" s="271">
        <v>317</v>
      </c>
    </row>
    <row r="925" spans="1:13" ht="13.5" x14ac:dyDescent="0.25">
      <c r="A925" s="270" t="s">
        <v>507</v>
      </c>
      <c r="B925" s="270" t="s">
        <v>508</v>
      </c>
      <c r="C925" s="270" t="s">
        <v>231</v>
      </c>
      <c r="D925" s="165">
        <v>4571</v>
      </c>
      <c r="E925" s="198" t="s">
        <v>492</v>
      </c>
      <c r="F925" s="270" t="s">
        <v>164</v>
      </c>
      <c r="G925" s="270" t="s">
        <v>225</v>
      </c>
      <c r="H925" s="270" t="s">
        <v>45</v>
      </c>
      <c r="I925" s="270" t="s">
        <v>46</v>
      </c>
      <c r="J925" s="270" t="s">
        <v>165</v>
      </c>
      <c r="K925" s="270" t="s">
        <v>184</v>
      </c>
      <c r="L925" s="270" t="s">
        <v>40</v>
      </c>
      <c r="M925" s="271">
        <v>594</v>
      </c>
    </row>
    <row r="926" spans="1:13" ht="13.5" x14ac:dyDescent="0.25">
      <c r="A926" s="270" t="s">
        <v>505</v>
      </c>
      <c r="B926" s="270" t="s">
        <v>506</v>
      </c>
      <c r="C926" s="270" t="s">
        <v>231</v>
      </c>
      <c r="D926" s="165">
        <v>4571</v>
      </c>
      <c r="E926" s="198" t="s">
        <v>492</v>
      </c>
      <c r="F926" s="270" t="s">
        <v>164</v>
      </c>
      <c r="G926" s="270" t="s">
        <v>225</v>
      </c>
      <c r="H926" s="270" t="s">
        <v>45</v>
      </c>
      <c r="I926" s="270" t="s">
        <v>46</v>
      </c>
      <c r="J926" s="270" t="s">
        <v>165</v>
      </c>
      <c r="K926" s="270" t="s">
        <v>185</v>
      </c>
      <c r="L926" s="270" t="s">
        <v>38</v>
      </c>
      <c r="M926" s="271">
        <v>238</v>
      </c>
    </row>
    <row r="927" spans="1:13" ht="13.5" x14ac:dyDescent="0.25">
      <c r="A927" s="270" t="s">
        <v>493</v>
      </c>
      <c r="B927" s="270" t="s">
        <v>494</v>
      </c>
      <c r="C927" s="270" t="s">
        <v>231</v>
      </c>
      <c r="D927" s="165">
        <v>4571</v>
      </c>
      <c r="E927" s="198" t="s">
        <v>492</v>
      </c>
      <c r="F927" s="270" t="s">
        <v>164</v>
      </c>
      <c r="G927" s="270" t="s">
        <v>225</v>
      </c>
      <c r="H927" s="270" t="s">
        <v>45</v>
      </c>
      <c r="I927" s="270" t="s">
        <v>46</v>
      </c>
      <c r="J927" s="270" t="s">
        <v>165</v>
      </c>
      <c r="K927" s="270" t="s">
        <v>185</v>
      </c>
      <c r="L927" s="270" t="s">
        <v>40</v>
      </c>
      <c r="M927" s="271">
        <v>396</v>
      </c>
    </row>
    <row r="928" spans="1:13" ht="13.5" x14ac:dyDescent="0.25">
      <c r="A928" s="270" t="s">
        <v>509</v>
      </c>
      <c r="B928" s="270" t="s">
        <v>510</v>
      </c>
      <c r="C928" s="270" t="s">
        <v>231</v>
      </c>
      <c r="D928" s="165">
        <v>4571</v>
      </c>
      <c r="E928" s="198" t="s">
        <v>492</v>
      </c>
      <c r="F928" s="270" t="s">
        <v>164</v>
      </c>
      <c r="G928" s="270" t="s">
        <v>225</v>
      </c>
      <c r="H928" s="270" t="s">
        <v>45</v>
      </c>
      <c r="I928" s="270" t="s">
        <v>46</v>
      </c>
      <c r="J928" s="270" t="s">
        <v>165</v>
      </c>
      <c r="K928" s="270" t="s">
        <v>184</v>
      </c>
      <c r="L928" s="270" t="s">
        <v>38</v>
      </c>
      <c r="M928" s="271">
        <v>396</v>
      </c>
    </row>
    <row r="929" spans="1:13" ht="13.5" x14ac:dyDescent="0.25">
      <c r="A929" s="270" t="s">
        <v>503</v>
      </c>
      <c r="B929" s="270" t="s">
        <v>504</v>
      </c>
      <c r="C929" s="270" t="s">
        <v>231</v>
      </c>
      <c r="D929" s="165">
        <v>4571</v>
      </c>
      <c r="E929" s="198" t="s">
        <v>492</v>
      </c>
      <c r="F929" s="270" t="s">
        <v>164</v>
      </c>
      <c r="G929" s="270" t="s">
        <v>225</v>
      </c>
      <c r="H929" s="270" t="s">
        <v>45</v>
      </c>
      <c r="I929" s="270" t="s">
        <v>46</v>
      </c>
      <c r="J929" s="270" t="s">
        <v>165</v>
      </c>
      <c r="K929" s="270" t="s">
        <v>197</v>
      </c>
      <c r="L929" s="270" t="s">
        <v>38</v>
      </c>
      <c r="M929" s="271">
        <v>198</v>
      </c>
    </row>
    <row r="930" spans="1:13" ht="13.5" x14ac:dyDescent="0.25">
      <c r="A930" s="270" t="s">
        <v>521</v>
      </c>
      <c r="B930" s="270" t="s">
        <v>491</v>
      </c>
      <c r="C930" s="270" t="s">
        <v>231</v>
      </c>
      <c r="D930" s="165">
        <v>4571</v>
      </c>
      <c r="E930" s="198" t="s">
        <v>492</v>
      </c>
      <c r="F930" s="270" t="s">
        <v>164</v>
      </c>
      <c r="G930" s="270" t="s">
        <v>225</v>
      </c>
      <c r="H930" s="270" t="s">
        <v>45</v>
      </c>
      <c r="I930" s="270" t="s">
        <v>202</v>
      </c>
      <c r="J930" s="270" t="s">
        <v>65</v>
      </c>
      <c r="K930" s="270" t="s">
        <v>197</v>
      </c>
      <c r="L930" s="270" t="s">
        <v>40</v>
      </c>
      <c r="M930" s="271">
        <v>306</v>
      </c>
    </row>
    <row r="931" spans="1:13" ht="13.5" x14ac:dyDescent="0.25">
      <c r="A931" s="270" t="s">
        <v>529</v>
      </c>
      <c r="B931" s="270" t="s">
        <v>508</v>
      </c>
      <c r="C931" s="270" t="s">
        <v>231</v>
      </c>
      <c r="D931" s="165">
        <v>4571</v>
      </c>
      <c r="E931" s="198" t="s">
        <v>492</v>
      </c>
      <c r="F931" s="270" t="s">
        <v>164</v>
      </c>
      <c r="G931" s="270" t="s">
        <v>225</v>
      </c>
      <c r="H931" s="270" t="s">
        <v>45</v>
      </c>
      <c r="I931" s="270" t="s">
        <v>202</v>
      </c>
      <c r="J931" s="270" t="s">
        <v>65</v>
      </c>
      <c r="K931" s="270" t="s">
        <v>184</v>
      </c>
      <c r="L931" s="270" t="s">
        <v>40</v>
      </c>
      <c r="M931" s="271">
        <v>574</v>
      </c>
    </row>
    <row r="932" spans="1:13" ht="13.5" x14ac:dyDescent="0.25">
      <c r="A932" s="270" t="s">
        <v>528</v>
      </c>
      <c r="B932" s="270" t="s">
        <v>506</v>
      </c>
      <c r="C932" s="270" t="s">
        <v>231</v>
      </c>
      <c r="D932" s="165">
        <v>4571</v>
      </c>
      <c r="E932" s="198" t="s">
        <v>492</v>
      </c>
      <c r="F932" s="270" t="s">
        <v>164</v>
      </c>
      <c r="G932" s="270" t="s">
        <v>225</v>
      </c>
      <c r="H932" s="270" t="s">
        <v>45</v>
      </c>
      <c r="I932" s="270" t="s">
        <v>202</v>
      </c>
      <c r="J932" s="270" t="s">
        <v>65</v>
      </c>
      <c r="K932" s="270" t="s">
        <v>185</v>
      </c>
      <c r="L932" s="270" t="s">
        <v>38</v>
      </c>
      <c r="M932" s="271">
        <v>230</v>
      </c>
    </row>
    <row r="933" spans="1:13" ht="13.5" x14ac:dyDescent="0.25">
      <c r="A933" s="270" t="s">
        <v>522</v>
      </c>
      <c r="B933" s="270" t="s">
        <v>494</v>
      </c>
      <c r="C933" s="270" t="s">
        <v>231</v>
      </c>
      <c r="D933" s="165">
        <v>4571</v>
      </c>
      <c r="E933" s="198" t="s">
        <v>492</v>
      </c>
      <c r="F933" s="270" t="s">
        <v>164</v>
      </c>
      <c r="G933" s="270" t="s">
        <v>225</v>
      </c>
      <c r="H933" s="270" t="s">
        <v>45</v>
      </c>
      <c r="I933" s="270" t="s">
        <v>202</v>
      </c>
      <c r="J933" s="270" t="s">
        <v>65</v>
      </c>
      <c r="K933" s="270" t="s">
        <v>185</v>
      </c>
      <c r="L933" s="270" t="s">
        <v>40</v>
      </c>
      <c r="M933" s="271">
        <v>383</v>
      </c>
    </row>
    <row r="934" spans="1:13" ht="13.5" x14ac:dyDescent="0.25">
      <c r="A934" s="270" t="s">
        <v>530</v>
      </c>
      <c r="B934" s="270" t="s">
        <v>510</v>
      </c>
      <c r="C934" s="270" t="s">
        <v>231</v>
      </c>
      <c r="D934" s="165">
        <v>4571</v>
      </c>
      <c r="E934" s="198" t="s">
        <v>492</v>
      </c>
      <c r="F934" s="270" t="s">
        <v>164</v>
      </c>
      <c r="G934" s="270" t="s">
        <v>225</v>
      </c>
      <c r="H934" s="270" t="s">
        <v>45</v>
      </c>
      <c r="I934" s="270" t="s">
        <v>202</v>
      </c>
      <c r="J934" s="270" t="s">
        <v>65</v>
      </c>
      <c r="K934" s="270" t="s">
        <v>184</v>
      </c>
      <c r="L934" s="270" t="s">
        <v>38</v>
      </c>
      <c r="M934" s="271">
        <v>383</v>
      </c>
    </row>
    <row r="935" spans="1:13" ht="13.5" x14ac:dyDescent="0.25">
      <c r="A935" s="270" t="s">
        <v>527</v>
      </c>
      <c r="B935" s="270" t="s">
        <v>504</v>
      </c>
      <c r="C935" s="270" t="s">
        <v>231</v>
      </c>
      <c r="D935" s="165">
        <v>4571</v>
      </c>
      <c r="E935" s="198" t="s">
        <v>492</v>
      </c>
      <c r="F935" s="270" t="s">
        <v>164</v>
      </c>
      <c r="G935" s="270" t="s">
        <v>225</v>
      </c>
      <c r="H935" s="270" t="s">
        <v>45</v>
      </c>
      <c r="I935" s="270" t="s">
        <v>202</v>
      </c>
      <c r="J935" s="270" t="s">
        <v>65</v>
      </c>
      <c r="K935" s="270" t="s">
        <v>197</v>
      </c>
      <c r="L935" s="270" t="s">
        <v>38</v>
      </c>
      <c r="M935" s="271">
        <v>191</v>
      </c>
    </row>
    <row r="936" spans="1:13" ht="13.5" x14ac:dyDescent="0.25">
      <c r="A936" s="270" t="s">
        <v>541</v>
      </c>
      <c r="B936" s="270" t="s">
        <v>491</v>
      </c>
      <c r="C936" s="270" t="s">
        <v>231</v>
      </c>
      <c r="D936" s="165">
        <v>4571</v>
      </c>
      <c r="E936" s="198" t="s">
        <v>492</v>
      </c>
      <c r="F936" s="270" t="s">
        <v>164</v>
      </c>
      <c r="G936" s="270" t="s">
        <v>225</v>
      </c>
      <c r="H936" s="270" t="s">
        <v>45</v>
      </c>
      <c r="I936" s="270" t="s">
        <v>48</v>
      </c>
      <c r="J936" s="270" t="s">
        <v>166</v>
      </c>
      <c r="K936" s="270" t="s">
        <v>197</v>
      </c>
      <c r="L936" s="270" t="s">
        <v>40</v>
      </c>
      <c r="M936" s="271">
        <v>287</v>
      </c>
    </row>
    <row r="937" spans="1:13" ht="13.5" x14ac:dyDescent="0.25">
      <c r="A937" s="270" t="s">
        <v>549</v>
      </c>
      <c r="B937" s="270" t="s">
        <v>508</v>
      </c>
      <c r="C937" s="270" t="s">
        <v>231</v>
      </c>
      <c r="D937" s="165">
        <v>4571</v>
      </c>
      <c r="E937" s="198" t="s">
        <v>492</v>
      </c>
      <c r="F937" s="270" t="s">
        <v>164</v>
      </c>
      <c r="G937" s="270" t="s">
        <v>225</v>
      </c>
      <c r="H937" s="270" t="s">
        <v>45</v>
      </c>
      <c r="I937" s="270" t="s">
        <v>48</v>
      </c>
      <c r="J937" s="270" t="s">
        <v>166</v>
      </c>
      <c r="K937" s="270" t="s">
        <v>184</v>
      </c>
      <c r="L937" s="270" t="s">
        <v>40</v>
      </c>
      <c r="M937" s="271">
        <v>538</v>
      </c>
    </row>
    <row r="938" spans="1:13" ht="13.5" x14ac:dyDescent="0.25">
      <c r="A938" s="270" t="s">
        <v>548</v>
      </c>
      <c r="B938" s="270" t="s">
        <v>506</v>
      </c>
      <c r="C938" s="270" t="s">
        <v>231</v>
      </c>
      <c r="D938" s="165">
        <v>4571</v>
      </c>
      <c r="E938" s="198" t="s">
        <v>492</v>
      </c>
      <c r="F938" s="270" t="s">
        <v>164</v>
      </c>
      <c r="G938" s="270" t="s">
        <v>225</v>
      </c>
      <c r="H938" s="270" t="s">
        <v>45</v>
      </c>
      <c r="I938" s="270" t="s">
        <v>48</v>
      </c>
      <c r="J938" s="270" t="s">
        <v>166</v>
      </c>
      <c r="K938" s="270" t="s">
        <v>185</v>
      </c>
      <c r="L938" s="270" t="s">
        <v>38</v>
      </c>
      <c r="M938" s="271">
        <v>215</v>
      </c>
    </row>
    <row r="939" spans="1:13" ht="13.5" x14ac:dyDescent="0.25">
      <c r="A939" s="270" t="s">
        <v>542</v>
      </c>
      <c r="B939" s="270" t="s">
        <v>494</v>
      </c>
      <c r="C939" s="270" t="s">
        <v>231</v>
      </c>
      <c r="D939" s="165">
        <v>4571</v>
      </c>
      <c r="E939" s="198" t="s">
        <v>492</v>
      </c>
      <c r="F939" s="270" t="s">
        <v>164</v>
      </c>
      <c r="G939" s="270" t="s">
        <v>225</v>
      </c>
      <c r="H939" s="270" t="s">
        <v>45</v>
      </c>
      <c r="I939" s="270" t="s">
        <v>48</v>
      </c>
      <c r="J939" s="270" t="s">
        <v>166</v>
      </c>
      <c r="K939" s="270" t="s">
        <v>185</v>
      </c>
      <c r="L939" s="270" t="s">
        <v>40</v>
      </c>
      <c r="M939" s="271">
        <v>359</v>
      </c>
    </row>
    <row r="940" spans="1:13" ht="13.5" x14ac:dyDescent="0.25">
      <c r="A940" s="270" t="s">
        <v>550</v>
      </c>
      <c r="B940" s="270" t="s">
        <v>510</v>
      </c>
      <c r="C940" s="270" t="s">
        <v>231</v>
      </c>
      <c r="D940" s="165">
        <v>4571</v>
      </c>
      <c r="E940" s="198" t="s">
        <v>492</v>
      </c>
      <c r="F940" s="270" t="s">
        <v>164</v>
      </c>
      <c r="G940" s="270" t="s">
        <v>225</v>
      </c>
      <c r="H940" s="270" t="s">
        <v>45</v>
      </c>
      <c r="I940" s="270" t="s">
        <v>48</v>
      </c>
      <c r="J940" s="270" t="s">
        <v>166</v>
      </c>
      <c r="K940" s="270" t="s">
        <v>184</v>
      </c>
      <c r="L940" s="270" t="s">
        <v>38</v>
      </c>
      <c r="M940" s="271">
        <v>359</v>
      </c>
    </row>
    <row r="941" spans="1:13" ht="13.5" x14ac:dyDescent="0.25">
      <c r="A941" s="270" t="s">
        <v>547</v>
      </c>
      <c r="B941" s="270" t="s">
        <v>504</v>
      </c>
      <c r="C941" s="270" t="s">
        <v>231</v>
      </c>
      <c r="D941" s="165">
        <v>4571</v>
      </c>
      <c r="E941" s="198" t="s">
        <v>492</v>
      </c>
      <c r="F941" s="270" t="s">
        <v>164</v>
      </c>
      <c r="G941" s="270" t="s">
        <v>225</v>
      </c>
      <c r="H941" s="270" t="s">
        <v>45</v>
      </c>
      <c r="I941" s="270" t="s">
        <v>48</v>
      </c>
      <c r="J941" s="270" t="s">
        <v>166</v>
      </c>
      <c r="K941" s="270" t="s">
        <v>197</v>
      </c>
      <c r="L941" s="270" t="s">
        <v>38</v>
      </c>
      <c r="M941" s="271">
        <v>179</v>
      </c>
    </row>
    <row r="942" spans="1:13" ht="13.5" x14ac:dyDescent="0.25">
      <c r="A942" s="270" t="s">
        <v>561</v>
      </c>
      <c r="B942" s="270" t="s">
        <v>491</v>
      </c>
      <c r="C942" s="270" t="s">
        <v>231</v>
      </c>
      <c r="D942" s="165">
        <v>4571</v>
      </c>
      <c r="E942" s="198" t="s">
        <v>492</v>
      </c>
      <c r="F942" s="270" t="s">
        <v>164</v>
      </c>
      <c r="G942" s="270" t="s">
        <v>225</v>
      </c>
      <c r="H942" s="270" t="s">
        <v>45</v>
      </c>
      <c r="I942" s="270" t="s">
        <v>50</v>
      </c>
      <c r="J942" s="270" t="s">
        <v>168</v>
      </c>
      <c r="K942" s="270" t="s">
        <v>197</v>
      </c>
      <c r="L942" s="270" t="s">
        <v>40</v>
      </c>
      <c r="M942" s="271">
        <v>269</v>
      </c>
    </row>
    <row r="943" spans="1:13" ht="13.5" x14ac:dyDescent="0.25">
      <c r="A943" s="270" t="s">
        <v>569</v>
      </c>
      <c r="B943" s="270" t="s">
        <v>508</v>
      </c>
      <c r="C943" s="270" t="s">
        <v>231</v>
      </c>
      <c r="D943" s="165">
        <v>4571</v>
      </c>
      <c r="E943" s="198" t="s">
        <v>492</v>
      </c>
      <c r="F943" s="270" t="s">
        <v>164</v>
      </c>
      <c r="G943" s="270" t="s">
        <v>225</v>
      </c>
      <c r="H943" s="270" t="s">
        <v>45</v>
      </c>
      <c r="I943" s="270" t="s">
        <v>50</v>
      </c>
      <c r="J943" s="270" t="s">
        <v>168</v>
      </c>
      <c r="K943" s="270" t="s">
        <v>184</v>
      </c>
      <c r="L943" s="270" t="s">
        <v>40</v>
      </c>
      <c r="M943" s="271">
        <v>504</v>
      </c>
    </row>
    <row r="944" spans="1:13" ht="13.5" x14ac:dyDescent="0.25">
      <c r="A944" s="270" t="s">
        <v>568</v>
      </c>
      <c r="B944" s="270" t="s">
        <v>506</v>
      </c>
      <c r="C944" s="270" t="s">
        <v>231</v>
      </c>
      <c r="D944" s="165">
        <v>4571</v>
      </c>
      <c r="E944" s="198" t="s">
        <v>492</v>
      </c>
      <c r="F944" s="270" t="s">
        <v>164</v>
      </c>
      <c r="G944" s="270" t="s">
        <v>225</v>
      </c>
      <c r="H944" s="270" t="s">
        <v>45</v>
      </c>
      <c r="I944" s="270" t="s">
        <v>50</v>
      </c>
      <c r="J944" s="270" t="s">
        <v>168</v>
      </c>
      <c r="K944" s="270" t="s">
        <v>185</v>
      </c>
      <c r="L944" s="270" t="s">
        <v>38</v>
      </c>
      <c r="M944" s="271">
        <v>201</v>
      </c>
    </row>
    <row r="945" spans="1:13" ht="13.5" x14ac:dyDescent="0.25">
      <c r="A945" s="270" t="s">
        <v>562</v>
      </c>
      <c r="B945" s="270" t="s">
        <v>494</v>
      </c>
      <c r="C945" s="270" t="s">
        <v>231</v>
      </c>
      <c r="D945" s="165">
        <v>4571</v>
      </c>
      <c r="E945" s="198" t="s">
        <v>492</v>
      </c>
      <c r="F945" s="270" t="s">
        <v>164</v>
      </c>
      <c r="G945" s="270" t="s">
        <v>225</v>
      </c>
      <c r="H945" s="270" t="s">
        <v>45</v>
      </c>
      <c r="I945" s="270" t="s">
        <v>50</v>
      </c>
      <c r="J945" s="270" t="s">
        <v>168</v>
      </c>
      <c r="K945" s="270" t="s">
        <v>185</v>
      </c>
      <c r="L945" s="270" t="s">
        <v>40</v>
      </c>
      <c r="M945" s="271">
        <v>336</v>
      </c>
    </row>
    <row r="946" spans="1:13" ht="13.5" x14ac:dyDescent="0.25">
      <c r="A946" s="270" t="s">
        <v>570</v>
      </c>
      <c r="B946" s="270" t="s">
        <v>510</v>
      </c>
      <c r="C946" s="270" t="s">
        <v>231</v>
      </c>
      <c r="D946" s="165">
        <v>4571</v>
      </c>
      <c r="E946" s="198" t="s">
        <v>492</v>
      </c>
      <c r="F946" s="270" t="s">
        <v>164</v>
      </c>
      <c r="G946" s="270" t="s">
        <v>225</v>
      </c>
      <c r="H946" s="270" t="s">
        <v>45</v>
      </c>
      <c r="I946" s="270" t="s">
        <v>50</v>
      </c>
      <c r="J946" s="270" t="s">
        <v>168</v>
      </c>
      <c r="K946" s="270" t="s">
        <v>184</v>
      </c>
      <c r="L946" s="270" t="s">
        <v>38</v>
      </c>
      <c r="M946" s="271">
        <v>336</v>
      </c>
    </row>
    <row r="947" spans="1:13" ht="13.5" x14ac:dyDescent="0.25">
      <c r="A947" s="270" t="s">
        <v>567</v>
      </c>
      <c r="B947" s="270" t="s">
        <v>504</v>
      </c>
      <c r="C947" s="270" t="s">
        <v>231</v>
      </c>
      <c r="D947" s="165">
        <v>4571</v>
      </c>
      <c r="E947" s="198" t="s">
        <v>492</v>
      </c>
      <c r="F947" s="270" t="s">
        <v>164</v>
      </c>
      <c r="G947" s="270" t="s">
        <v>225</v>
      </c>
      <c r="H947" s="270" t="s">
        <v>45</v>
      </c>
      <c r="I947" s="270" t="s">
        <v>50</v>
      </c>
      <c r="J947" s="270" t="s">
        <v>168</v>
      </c>
      <c r="K947" s="270" t="s">
        <v>197</v>
      </c>
      <c r="L947" s="270" t="s">
        <v>38</v>
      </c>
      <c r="M947" s="271">
        <v>168</v>
      </c>
    </row>
    <row r="948" spans="1:13" ht="13.5" x14ac:dyDescent="0.25">
      <c r="A948" s="270" t="s">
        <v>571</v>
      </c>
      <c r="B948" s="270" t="s">
        <v>491</v>
      </c>
      <c r="C948" s="270" t="s">
        <v>231</v>
      </c>
      <c r="D948" s="165">
        <v>4571</v>
      </c>
      <c r="E948" s="198" t="s">
        <v>492</v>
      </c>
      <c r="F948" s="270" t="s">
        <v>164</v>
      </c>
      <c r="G948" s="270" t="s">
        <v>225</v>
      </c>
      <c r="H948" s="270" t="s">
        <v>45</v>
      </c>
      <c r="I948" s="270" t="s">
        <v>204</v>
      </c>
      <c r="J948" s="270" t="s">
        <v>170</v>
      </c>
      <c r="K948" s="270" t="s">
        <v>197</v>
      </c>
      <c r="L948" s="270" t="s">
        <v>40</v>
      </c>
      <c r="M948" s="271">
        <v>259</v>
      </c>
    </row>
    <row r="949" spans="1:13" ht="13.5" x14ac:dyDescent="0.25">
      <c r="A949" s="270" t="s">
        <v>579</v>
      </c>
      <c r="B949" s="270" t="s">
        <v>508</v>
      </c>
      <c r="C949" s="270" t="s">
        <v>231</v>
      </c>
      <c r="D949" s="165">
        <v>4571</v>
      </c>
      <c r="E949" s="198" t="s">
        <v>492</v>
      </c>
      <c r="F949" s="270" t="s">
        <v>164</v>
      </c>
      <c r="G949" s="270" t="s">
        <v>225</v>
      </c>
      <c r="H949" s="270" t="s">
        <v>45</v>
      </c>
      <c r="I949" s="270" t="s">
        <v>204</v>
      </c>
      <c r="J949" s="270" t="s">
        <v>170</v>
      </c>
      <c r="K949" s="270" t="s">
        <v>184</v>
      </c>
      <c r="L949" s="270" t="s">
        <v>40</v>
      </c>
      <c r="M949" s="271">
        <v>486</v>
      </c>
    </row>
    <row r="950" spans="1:13" ht="13.5" x14ac:dyDescent="0.25">
      <c r="A950" s="270" t="s">
        <v>578</v>
      </c>
      <c r="B950" s="270" t="s">
        <v>506</v>
      </c>
      <c r="C950" s="270" t="s">
        <v>231</v>
      </c>
      <c r="D950" s="165">
        <v>4571</v>
      </c>
      <c r="E950" s="198" t="s">
        <v>492</v>
      </c>
      <c r="F950" s="270" t="s">
        <v>164</v>
      </c>
      <c r="G950" s="270" t="s">
        <v>225</v>
      </c>
      <c r="H950" s="270" t="s">
        <v>45</v>
      </c>
      <c r="I950" s="270" t="s">
        <v>204</v>
      </c>
      <c r="J950" s="270" t="s">
        <v>170</v>
      </c>
      <c r="K950" s="270" t="s">
        <v>185</v>
      </c>
      <c r="L950" s="270" t="s">
        <v>38</v>
      </c>
      <c r="M950" s="271">
        <v>194</v>
      </c>
    </row>
    <row r="951" spans="1:13" ht="13.5" x14ac:dyDescent="0.25">
      <c r="A951" s="270" t="s">
        <v>572</v>
      </c>
      <c r="B951" s="270" t="s">
        <v>494</v>
      </c>
      <c r="C951" s="270" t="s">
        <v>231</v>
      </c>
      <c r="D951" s="165">
        <v>4571</v>
      </c>
      <c r="E951" s="198" t="s">
        <v>492</v>
      </c>
      <c r="F951" s="270" t="s">
        <v>164</v>
      </c>
      <c r="G951" s="270" t="s">
        <v>225</v>
      </c>
      <c r="H951" s="270" t="s">
        <v>45</v>
      </c>
      <c r="I951" s="270" t="s">
        <v>204</v>
      </c>
      <c r="J951" s="270" t="s">
        <v>170</v>
      </c>
      <c r="K951" s="270" t="s">
        <v>185</v>
      </c>
      <c r="L951" s="270" t="s">
        <v>40</v>
      </c>
      <c r="M951" s="271">
        <v>324</v>
      </c>
    </row>
    <row r="952" spans="1:13" ht="13.5" x14ac:dyDescent="0.25">
      <c r="A952" s="270" t="s">
        <v>580</v>
      </c>
      <c r="B952" s="270" t="s">
        <v>510</v>
      </c>
      <c r="C952" s="270" t="s">
        <v>231</v>
      </c>
      <c r="D952" s="165">
        <v>4571</v>
      </c>
      <c r="E952" s="198" t="s">
        <v>492</v>
      </c>
      <c r="F952" s="270" t="s">
        <v>164</v>
      </c>
      <c r="G952" s="270" t="s">
        <v>225</v>
      </c>
      <c r="H952" s="270" t="s">
        <v>45</v>
      </c>
      <c r="I952" s="270" t="s">
        <v>204</v>
      </c>
      <c r="J952" s="270" t="s">
        <v>170</v>
      </c>
      <c r="K952" s="270" t="s">
        <v>184</v>
      </c>
      <c r="L952" s="270" t="s">
        <v>38</v>
      </c>
      <c r="M952" s="271">
        <v>324</v>
      </c>
    </row>
    <row r="953" spans="1:13" ht="13.5" x14ac:dyDescent="0.25">
      <c r="A953" s="270" t="s">
        <v>577</v>
      </c>
      <c r="B953" s="270" t="s">
        <v>504</v>
      </c>
      <c r="C953" s="270" t="s">
        <v>231</v>
      </c>
      <c r="D953" s="165">
        <v>4571</v>
      </c>
      <c r="E953" s="198" t="s">
        <v>492</v>
      </c>
      <c r="F953" s="270" t="s">
        <v>164</v>
      </c>
      <c r="G953" s="270" t="s">
        <v>225</v>
      </c>
      <c r="H953" s="270" t="s">
        <v>45</v>
      </c>
      <c r="I953" s="270" t="s">
        <v>204</v>
      </c>
      <c r="J953" s="270" t="s">
        <v>170</v>
      </c>
      <c r="K953" s="270" t="s">
        <v>197</v>
      </c>
      <c r="L953" s="270" t="s">
        <v>38</v>
      </c>
      <c r="M953" s="271">
        <v>162</v>
      </c>
    </row>
    <row r="954" spans="1:13" ht="13.5" x14ac:dyDescent="0.25">
      <c r="A954" s="270" t="s">
        <v>581</v>
      </c>
      <c r="B954" s="270" t="s">
        <v>491</v>
      </c>
      <c r="C954" s="270" t="s">
        <v>231</v>
      </c>
      <c r="D954" s="165">
        <v>4571</v>
      </c>
      <c r="E954" s="198" t="s">
        <v>492</v>
      </c>
      <c r="F954" s="270" t="s">
        <v>164</v>
      </c>
      <c r="G954" s="270" t="s">
        <v>225</v>
      </c>
      <c r="H954" s="270" t="s">
        <v>45</v>
      </c>
      <c r="I954" s="270" t="s">
        <v>52</v>
      </c>
      <c r="J954" s="270" t="s">
        <v>172</v>
      </c>
      <c r="K954" s="270" t="s">
        <v>197</v>
      </c>
      <c r="L954" s="270" t="s">
        <v>40</v>
      </c>
      <c r="M954" s="271">
        <v>239</v>
      </c>
    </row>
    <row r="955" spans="1:13" ht="13.5" x14ac:dyDescent="0.25">
      <c r="A955" s="270" t="s">
        <v>589</v>
      </c>
      <c r="B955" s="270" t="s">
        <v>508</v>
      </c>
      <c r="C955" s="270" t="s">
        <v>231</v>
      </c>
      <c r="D955" s="165">
        <v>4571</v>
      </c>
      <c r="E955" s="198" t="s">
        <v>492</v>
      </c>
      <c r="F955" s="270" t="s">
        <v>164</v>
      </c>
      <c r="G955" s="270" t="s">
        <v>225</v>
      </c>
      <c r="H955" s="270" t="s">
        <v>45</v>
      </c>
      <c r="I955" s="270" t="s">
        <v>52</v>
      </c>
      <c r="J955" s="270" t="s">
        <v>172</v>
      </c>
      <c r="K955" s="270" t="s">
        <v>184</v>
      </c>
      <c r="L955" s="270" t="s">
        <v>40</v>
      </c>
      <c r="M955" s="271">
        <v>449</v>
      </c>
    </row>
    <row r="956" spans="1:13" ht="13.5" x14ac:dyDescent="0.25">
      <c r="A956" s="270" t="s">
        <v>588</v>
      </c>
      <c r="B956" s="270" t="s">
        <v>506</v>
      </c>
      <c r="C956" s="270" t="s">
        <v>231</v>
      </c>
      <c r="D956" s="165">
        <v>4571</v>
      </c>
      <c r="E956" s="198" t="s">
        <v>492</v>
      </c>
      <c r="F956" s="270" t="s">
        <v>164</v>
      </c>
      <c r="G956" s="270" t="s">
        <v>225</v>
      </c>
      <c r="H956" s="270" t="s">
        <v>45</v>
      </c>
      <c r="I956" s="270" t="s">
        <v>52</v>
      </c>
      <c r="J956" s="270" t="s">
        <v>172</v>
      </c>
      <c r="K956" s="270" t="s">
        <v>185</v>
      </c>
      <c r="L956" s="270" t="s">
        <v>38</v>
      </c>
      <c r="M956" s="271">
        <v>180</v>
      </c>
    </row>
    <row r="957" spans="1:13" ht="13.5" x14ac:dyDescent="0.25">
      <c r="A957" s="270" t="s">
        <v>582</v>
      </c>
      <c r="B957" s="270" t="s">
        <v>494</v>
      </c>
      <c r="C957" s="270" t="s">
        <v>231</v>
      </c>
      <c r="D957" s="165">
        <v>4571</v>
      </c>
      <c r="E957" s="198" t="s">
        <v>492</v>
      </c>
      <c r="F957" s="270" t="s">
        <v>164</v>
      </c>
      <c r="G957" s="270" t="s">
        <v>225</v>
      </c>
      <c r="H957" s="270" t="s">
        <v>45</v>
      </c>
      <c r="I957" s="270" t="s">
        <v>52</v>
      </c>
      <c r="J957" s="270" t="s">
        <v>172</v>
      </c>
      <c r="K957" s="270" t="s">
        <v>185</v>
      </c>
      <c r="L957" s="270" t="s">
        <v>40</v>
      </c>
      <c r="M957" s="271">
        <v>299</v>
      </c>
    </row>
    <row r="958" spans="1:13" ht="13.5" x14ac:dyDescent="0.25">
      <c r="A958" s="270" t="s">
        <v>590</v>
      </c>
      <c r="B958" s="270" t="s">
        <v>510</v>
      </c>
      <c r="C958" s="270" t="s">
        <v>231</v>
      </c>
      <c r="D958" s="165">
        <v>4571</v>
      </c>
      <c r="E958" s="198" t="s">
        <v>492</v>
      </c>
      <c r="F958" s="270" t="s">
        <v>164</v>
      </c>
      <c r="G958" s="270" t="s">
        <v>225</v>
      </c>
      <c r="H958" s="270" t="s">
        <v>45</v>
      </c>
      <c r="I958" s="270" t="s">
        <v>52</v>
      </c>
      <c r="J958" s="270" t="s">
        <v>172</v>
      </c>
      <c r="K958" s="270" t="s">
        <v>184</v>
      </c>
      <c r="L958" s="270" t="s">
        <v>38</v>
      </c>
      <c r="M958" s="271">
        <v>299</v>
      </c>
    </row>
    <row r="959" spans="1:13" ht="13.5" x14ac:dyDescent="0.25">
      <c r="A959" s="270" t="s">
        <v>587</v>
      </c>
      <c r="B959" s="270" t="s">
        <v>504</v>
      </c>
      <c r="C959" s="270" t="s">
        <v>231</v>
      </c>
      <c r="D959" s="165">
        <v>4571</v>
      </c>
      <c r="E959" s="198" t="s">
        <v>492</v>
      </c>
      <c r="F959" s="270" t="s">
        <v>164</v>
      </c>
      <c r="G959" s="270" t="s">
        <v>225</v>
      </c>
      <c r="H959" s="270" t="s">
        <v>45</v>
      </c>
      <c r="I959" s="270" t="s">
        <v>52</v>
      </c>
      <c r="J959" s="270" t="s">
        <v>172</v>
      </c>
      <c r="K959" s="270" t="s">
        <v>197</v>
      </c>
      <c r="L959" s="270" t="s">
        <v>38</v>
      </c>
      <c r="M959" s="271">
        <v>150</v>
      </c>
    </row>
    <row r="960" spans="1:13" ht="13.5" x14ac:dyDescent="0.25">
      <c r="A960" s="270" t="s">
        <v>591</v>
      </c>
      <c r="B960" s="270" t="s">
        <v>491</v>
      </c>
      <c r="C960" s="270" t="s">
        <v>231</v>
      </c>
      <c r="D960" s="165">
        <v>4571</v>
      </c>
      <c r="E960" s="198" t="s">
        <v>492</v>
      </c>
      <c r="F960" s="270" t="s">
        <v>164</v>
      </c>
      <c r="G960" s="270" t="s">
        <v>225</v>
      </c>
      <c r="H960" s="270" t="s">
        <v>45</v>
      </c>
      <c r="I960" s="270" t="s">
        <v>54</v>
      </c>
      <c r="J960" s="270" t="s">
        <v>174</v>
      </c>
      <c r="K960" s="270" t="s">
        <v>197</v>
      </c>
      <c r="L960" s="270" t="s">
        <v>40</v>
      </c>
      <c r="M960" s="271">
        <v>219</v>
      </c>
    </row>
    <row r="961" spans="1:13" ht="13.5" x14ac:dyDescent="0.25">
      <c r="A961" s="270" t="s">
        <v>599</v>
      </c>
      <c r="B961" s="270" t="s">
        <v>508</v>
      </c>
      <c r="C961" s="270" t="s">
        <v>231</v>
      </c>
      <c r="D961" s="165">
        <v>4571</v>
      </c>
      <c r="E961" s="198" t="s">
        <v>492</v>
      </c>
      <c r="F961" s="270" t="s">
        <v>164</v>
      </c>
      <c r="G961" s="270" t="s">
        <v>225</v>
      </c>
      <c r="H961" s="270" t="s">
        <v>45</v>
      </c>
      <c r="I961" s="270" t="s">
        <v>54</v>
      </c>
      <c r="J961" s="270" t="s">
        <v>174</v>
      </c>
      <c r="K961" s="270" t="s">
        <v>184</v>
      </c>
      <c r="L961" s="270" t="s">
        <v>40</v>
      </c>
      <c r="M961" s="271">
        <v>411</v>
      </c>
    </row>
    <row r="962" spans="1:13" ht="13.5" x14ac:dyDescent="0.25">
      <c r="A962" s="270" t="s">
        <v>598</v>
      </c>
      <c r="B962" s="270" t="s">
        <v>506</v>
      </c>
      <c r="C962" s="270" t="s">
        <v>231</v>
      </c>
      <c r="D962" s="165">
        <v>4571</v>
      </c>
      <c r="E962" s="198" t="s">
        <v>492</v>
      </c>
      <c r="F962" s="270" t="s">
        <v>164</v>
      </c>
      <c r="G962" s="270" t="s">
        <v>225</v>
      </c>
      <c r="H962" s="270" t="s">
        <v>45</v>
      </c>
      <c r="I962" s="270" t="s">
        <v>54</v>
      </c>
      <c r="J962" s="270" t="s">
        <v>174</v>
      </c>
      <c r="K962" s="270" t="s">
        <v>185</v>
      </c>
      <c r="L962" s="270" t="s">
        <v>38</v>
      </c>
      <c r="M962" s="271">
        <v>164</v>
      </c>
    </row>
    <row r="963" spans="1:13" ht="13.5" x14ac:dyDescent="0.25">
      <c r="A963" s="270" t="s">
        <v>592</v>
      </c>
      <c r="B963" s="270" t="s">
        <v>494</v>
      </c>
      <c r="C963" s="270" t="s">
        <v>231</v>
      </c>
      <c r="D963" s="165">
        <v>4571</v>
      </c>
      <c r="E963" s="198" t="s">
        <v>492</v>
      </c>
      <c r="F963" s="270" t="s">
        <v>164</v>
      </c>
      <c r="G963" s="270" t="s">
        <v>225</v>
      </c>
      <c r="H963" s="270" t="s">
        <v>45</v>
      </c>
      <c r="I963" s="270" t="s">
        <v>54</v>
      </c>
      <c r="J963" s="270" t="s">
        <v>174</v>
      </c>
      <c r="K963" s="270" t="s">
        <v>185</v>
      </c>
      <c r="L963" s="270" t="s">
        <v>40</v>
      </c>
      <c r="M963" s="271">
        <v>274</v>
      </c>
    </row>
    <row r="964" spans="1:13" ht="13.5" x14ac:dyDescent="0.25">
      <c r="A964" s="270" t="s">
        <v>600</v>
      </c>
      <c r="B964" s="270" t="s">
        <v>510</v>
      </c>
      <c r="C964" s="270" t="s">
        <v>231</v>
      </c>
      <c r="D964" s="165">
        <v>4571</v>
      </c>
      <c r="E964" s="198" t="s">
        <v>492</v>
      </c>
      <c r="F964" s="270" t="s">
        <v>164</v>
      </c>
      <c r="G964" s="270" t="s">
        <v>225</v>
      </c>
      <c r="H964" s="270" t="s">
        <v>45</v>
      </c>
      <c r="I964" s="270" t="s">
        <v>54</v>
      </c>
      <c r="J964" s="270" t="s">
        <v>174</v>
      </c>
      <c r="K964" s="270" t="s">
        <v>184</v>
      </c>
      <c r="L964" s="270" t="s">
        <v>38</v>
      </c>
      <c r="M964" s="271">
        <v>274</v>
      </c>
    </row>
    <row r="965" spans="1:13" ht="13.5" x14ac:dyDescent="0.25">
      <c r="A965" s="270" t="s">
        <v>597</v>
      </c>
      <c r="B965" s="270" t="s">
        <v>504</v>
      </c>
      <c r="C965" s="270" t="s">
        <v>231</v>
      </c>
      <c r="D965" s="165">
        <v>4571</v>
      </c>
      <c r="E965" s="198" t="s">
        <v>492</v>
      </c>
      <c r="F965" s="270" t="s">
        <v>164</v>
      </c>
      <c r="G965" s="270" t="s">
        <v>225</v>
      </c>
      <c r="H965" s="270" t="s">
        <v>45</v>
      </c>
      <c r="I965" s="270" t="s">
        <v>54</v>
      </c>
      <c r="J965" s="270" t="s">
        <v>174</v>
      </c>
      <c r="K965" s="270" t="s">
        <v>197</v>
      </c>
      <c r="L965" s="270" t="s">
        <v>38</v>
      </c>
      <c r="M965" s="271">
        <v>137</v>
      </c>
    </row>
    <row r="966" spans="1:13" ht="13.5" x14ac:dyDescent="0.25">
      <c r="A966" s="270" t="s">
        <v>601</v>
      </c>
      <c r="B966" s="270" t="s">
        <v>491</v>
      </c>
      <c r="C966" s="270" t="s">
        <v>231</v>
      </c>
      <c r="D966" s="165">
        <v>4571</v>
      </c>
      <c r="E966" s="198" t="s">
        <v>492</v>
      </c>
      <c r="F966" s="270" t="s">
        <v>164</v>
      </c>
      <c r="G966" s="270" t="s">
        <v>225</v>
      </c>
      <c r="H966" s="270" t="s">
        <v>45</v>
      </c>
      <c r="I966" s="270" t="s">
        <v>206</v>
      </c>
      <c r="J966" s="270" t="s">
        <v>176</v>
      </c>
      <c r="K966" s="270" t="s">
        <v>197</v>
      </c>
      <c r="L966" s="270" t="s">
        <v>40</v>
      </c>
      <c r="M966" s="271">
        <v>207</v>
      </c>
    </row>
    <row r="967" spans="1:13" ht="13.5" x14ac:dyDescent="0.25">
      <c r="A967" s="270" t="s">
        <v>609</v>
      </c>
      <c r="B967" s="270" t="s">
        <v>508</v>
      </c>
      <c r="C967" s="270" t="s">
        <v>231</v>
      </c>
      <c r="D967" s="165">
        <v>4571</v>
      </c>
      <c r="E967" s="198" t="s">
        <v>492</v>
      </c>
      <c r="F967" s="270" t="s">
        <v>164</v>
      </c>
      <c r="G967" s="270" t="s">
        <v>225</v>
      </c>
      <c r="H967" s="270" t="s">
        <v>45</v>
      </c>
      <c r="I967" s="270" t="s">
        <v>206</v>
      </c>
      <c r="J967" s="270" t="s">
        <v>176</v>
      </c>
      <c r="K967" s="270" t="s">
        <v>184</v>
      </c>
      <c r="L967" s="270" t="s">
        <v>40</v>
      </c>
      <c r="M967" s="271">
        <v>389</v>
      </c>
    </row>
    <row r="968" spans="1:13" ht="13.5" x14ac:dyDescent="0.25">
      <c r="A968" s="270" t="s">
        <v>608</v>
      </c>
      <c r="B968" s="270" t="s">
        <v>506</v>
      </c>
      <c r="C968" s="270" t="s">
        <v>231</v>
      </c>
      <c r="D968" s="165">
        <v>4571</v>
      </c>
      <c r="E968" s="198" t="s">
        <v>492</v>
      </c>
      <c r="F968" s="270" t="s">
        <v>164</v>
      </c>
      <c r="G968" s="270" t="s">
        <v>225</v>
      </c>
      <c r="H968" s="270" t="s">
        <v>45</v>
      </c>
      <c r="I968" s="270" t="s">
        <v>206</v>
      </c>
      <c r="J968" s="270" t="s">
        <v>176</v>
      </c>
      <c r="K968" s="270" t="s">
        <v>185</v>
      </c>
      <c r="L968" s="270" t="s">
        <v>38</v>
      </c>
      <c r="M968" s="271">
        <v>156</v>
      </c>
    </row>
    <row r="969" spans="1:13" ht="13.5" x14ac:dyDescent="0.25">
      <c r="A969" s="270" t="s">
        <v>602</v>
      </c>
      <c r="B969" s="270" t="s">
        <v>494</v>
      </c>
      <c r="C969" s="270" t="s">
        <v>231</v>
      </c>
      <c r="D969" s="165">
        <v>4571</v>
      </c>
      <c r="E969" s="198" t="s">
        <v>492</v>
      </c>
      <c r="F969" s="270" t="s">
        <v>164</v>
      </c>
      <c r="G969" s="270" t="s">
        <v>225</v>
      </c>
      <c r="H969" s="270" t="s">
        <v>45</v>
      </c>
      <c r="I969" s="270" t="s">
        <v>206</v>
      </c>
      <c r="J969" s="270" t="s">
        <v>176</v>
      </c>
      <c r="K969" s="270" t="s">
        <v>185</v>
      </c>
      <c r="L969" s="270" t="s">
        <v>40</v>
      </c>
      <c r="M969" s="271">
        <v>259</v>
      </c>
    </row>
    <row r="970" spans="1:13" ht="13.5" x14ac:dyDescent="0.25">
      <c r="A970" s="270" t="s">
        <v>610</v>
      </c>
      <c r="B970" s="270" t="s">
        <v>510</v>
      </c>
      <c r="C970" s="270" t="s">
        <v>231</v>
      </c>
      <c r="D970" s="165">
        <v>4571</v>
      </c>
      <c r="E970" s="198" t="s">
        <v>492</v>
      </c>
      <c r="F970" s="270" t="s">
        <v>164</v>
      </c>
      <c r="G970" s="270" t="s">
        <v>225</v>
      </c>
      <c r="H970" s="270" t="s">
        <v>45</v>
      </c>
      <c r="I970" s="270" t="s">
        <v>206</v>
      </c>
      <c r="J970" s="270" t="s">
        <v>176</v>
      </c>
      <c r="K970" s="270" t="s">
        <v>184</v>
      </c>
      <c r="L970" s="270" t="s">
        <v>38</v>
      </c>
      <c r="M970" s="271">
        <v>259</v>
      </c>
    </row>
    <row r="971" spans="1:13" ht="13.5" x14ac:dyDescent="0.25">
      <c r="A971" s="270" t="s">
        <v>607</v>
      </c>
      <c r="B971" s="270" t="s">
        <v>504</v>
      </c>
      <c r="C971" s="270" t="s">
        <v>231</v>
      </c>
      <c r="D971" s="165">
        <v>4571</v>
      </c>
      <c r="E971" s="198" t="s">
        <v>492</v>
      </c>
      <c r="F971" s="270" t="s">
        <v>164</v>
      </c>
      <c r="G971" s="270" t="s">
        <v>225</v>
      </c>
      <c r="H971" s="270" t="s">
        <v>45</v>
      </c>
      <c r="I971" s="270" t="s">
        <v>206</v>
      </c>
      <c r="J971" s="270" t="s">
        <v>176</v>
      </c>
      <c r="K971" s="270" t="s">
        <v>197</v>
      </c>
      <c r="L971" s="270" t="s">
        <v>38</v>
      </c>
      <c r="M971" s="271">
        <v>130</v>
      </c>
    </row>
    <row r="972" spans="1:13" ht="13.5" x14ac:dyDescent="0.25">
      <c r="A972" s="270" t="s">
        <v>1359</v>
      </c>
      <c r="B972" s="270" t="s">
        <v>1360</v>
      </c>
      <c r="C972" s="270" t="s">
        <v>31</v>
      </c>
      <c r="D972" s="240">
        <v>4582</v>
      </c>
      <c r="E972" s="239" t="s">
        <v>1350</v>
      </c>
      <c r="F972" s="270" t="s">
        <v>289</v>
      </c>
      <c r="G972" s="270" t="s">
        <v>290</v>
      </c>
      <c r="H972" s="270" t="s">
        <v>45</v>
      </c>
      <c r="I972" s="270" t="s">
        <v>46</v>
      </c>
      <c r="J972" s="270" t="s">
        <v>291</v>
      </c>
      <c r="K972" s="270" t="s">
        <v>197</v>
      </c>
      <c r="L972" s="270" t="s">
        <v>40</v>
      </c>
      <c r="M972" s="271">
        <v>1537</v>
      </c>
    </row>
    <row r="973" spans="1:13" ht="13.5" x14ac:dyDescent="0.25">
      <c r="A973" s="270" t="s">
        <v>1353</v>
      </c>
      <c r="B973" s="270" t="s">
        <v>1354</v>
      </c>
      <c r="C973" s="270" t="s">
        <v>31</v>
      </c>
      <c r="D973" s="240">
        <v>4582</v>
      </c>
      <c r="E973" s="239" t="s">
        <v>1350</v>
      </c>
      <c r="F973" s="270" t="s">
        <v>289</v>
      </c>
      <c r="G973" s="270" t="s">
        <v>290</v>
      </c>
      <c r="H973" s="270" t="s">
        <v>45</v>
      </c>
      <c r="I973" s="270" t="s">
        <v>46</v>
      </c>
      <c r="J973" s="270" t="s">
        <v>291</v>
      </c>
      <c r="K973" s="270" t="s">
        <v>184</v>
      </c>
      <c r="L973" s="270" t="s">
        <v>40</v>
      </c>
      <c r="M973" s="271">
        <v>2882</v>
      </c>
    </row>
    <row r="974" spans="1:13" ht="13.5" x14ac:dyDescent="0.25">
      <c r="A974" s="270" t="s">
        <v>1355</v>
      </c>
      <c r="B974" s="270" t="s">
        <v>1356</v>
      </c>
      <c r="C974" s="270" t="s">
        <v>31</v>
      </c>
      <c r="D974" s="240">
        <v>4582</v>
      </c>
      <c r="E974" s="239" t="s">
        <v>1350</v>
      </c>
      <c r="F974" s="270" t="s">
        <v>289</v>
      </c>
      <c r="G974" s="270" t="s">
        <v>290</v>
      </c>
      <c r="H974" s="270" t="s">
        <v>45</v>
      </c>
      <c r="I974" s="270" t="s">
        <v>46</v>
      </c>
      <c r="J974" s="270" t="s">
        <v>291</v>
      </c>
      <c r="K974" s="270" t="s">
        <v>185</v>
      </c>
      <c r="L974" s="270" t="s">
        <v>38</v>
      </c>
      <c r="M974" s="271">
        <v>1153</v>
      </c>
    </row>
    <row r="975" spans="1:13" ht="13.5" x14ac:dyDescent="0.25">
      <c r="A975" s="270" t="s">
        <v>1357</v>
      </c>
      <c r="B975" s="270" t="s">
        <v>1358</v>
      </c>
      <c r="C975" s="270" t="s">
        <v>31</v>
      </c>
      <c r="D975" s="240">
        <v>4582</v>
      </c>
      <c r="E975" s="239" t="s">
        <v>1350</v>
      </c>
      <c r="F975" s="270" t="s">
        <v>289</v>
      </c>
      <c r="G975" s="270" t="s">
        <v>290</v>
      </c>
      <c r="H975" s="270" t="s">
        <v>45</v>
      </c>
      <c r="I975" s="270" t="s">
        <v>46</v>
      </c>
      <c r="J975" s="270" t="s">
        <v>291</v>
      </c>
      <c r="K975" s="270" t="s">
        <v>185</v>
      </c>
      <c r="L975" s="270" t="s">
        <v>40</v>
      </c>
      <c r="M975" s="271">
        <v>1921</v>
      </c>
    </row>
    <row r="976" spans="1:13" ht="13.5" x14ac:dyDescent="0.25">
      <c r="A976" s="270" t="s">
        <v>1351</v>
      </c>
      <c r="B976" s="270" t="s">
        <v>1352</v>
      </c>
      <c r="C976" s="270" t="s">
        <v>31</v>
      </c>
      <c r="D976" s="240">
        <v>4582</v>
      </c>
      <c r="E976" s="239" t="s">
        <v>1350</v>
      </c>
      <c r="F976" s="270" t="s">
        <v>289</v>
      </c>
      <c r="G976" s="270" t="s">
        <v>290</v>
      </c>
      <c r="H976" s="270" t="s">
        <v>45</v>
      </c>
      <c r="I976" s="270" t="s">
        <v>46</v>
      </c>
      <c r="J976" s="270" t="s">
        <v>291</v>
      </c>
      <c r="K976" s="270" t="s">
        <v>184</v>
      </c>
      <c r="L976" s="270" t="s">
        <v>38</v>
      </c>
      <c r="M976" s="271">
        <v>1921</v>
      </c>
    </row>
    <row r="977" spans="1:13" ht="13.5" x14ac:dyDescent="0.25">
      <c r="A977" s="270" t="s">
        <v>1348</v>
      </c>
      <c r="B977" s="270" t="s">
        <v>1349</v>
      </c>
      <c r="C977" s="270" t="s">
        <v>31</v>
      </c>
      <c r="D977" s="240">
        <v>4582</v>
      </c>
      <c r="E977" s="239" t="s">
        <v>1350</v>
      </c>
      <c r="F977" s="270" t="s">
        <v>289</v>
      </c>
      <c r="G977" s="270" t="s">
        <v>290</v>
      </c>
      <c r="H977" s="270" t="s">
        <v>45</v>
      </c>
      <c r="I977" s="270" t="s">
        <v>46</v>
      </c>
      <c r="J977" s="270" t="s">
        <v>291</v>
      </c>
      <c r="K977" s="270" t="s">
        <v>197</v>
      </c>
      <c r="L977" s="270" t="s">
        <v>38</v>
      </c>
      <c r="M977" s="271">
        <v>960</v>
      </c>
    </row>
    <row r="978" spans="1:13" ht="13.5" x14ac:dyDescent="0.25">
      <c r="A978" s="270" t="s">
        <v>1374</v>
      </c>
      <c r="B978" s="270" t="s">
        <v>1360</v>
      </c>
      <c r="C978" s="270" t="s">
        <v>31</v>
      </c>
      <c r="D978" s="240">
        <v>4582</v>
      </c>
      <c r="E978" s="239" t="s">
        <v>1350</v>
      </c>
      <c r="F978" s="270" t="s">
        <v>289</v>
      </c>
      <c r="G978" s="270" t="s">
        <v>290</v>
      </c>
      <c r="H978" s="270" t="s">
        <v>45</v>
      </c>
      <c r="I978" s="270" t="s">
        <v>202</v>
      </c>
      <c r="J978" s="270" t="s">
        <v>292</v>
      </c>
      <c r="K978" s="270" t="s">
        <v>197</v>
      </c>
      <c r="L978" s="270" t="s">
        <v>40</v>
      </c>
      <c r="M978" s="271">
        <v>1486</v>
      </c>
    </row>
    <row r="979" spans="1:13" ht="13.5" x14ac:dyDescent="0.25">
      <c r="A979" s="270" t="s">
        <v>1371</v>
      </c>
      <c r="B979" s="270" t="s">
        <v>1354</v>
      </c>
      <c r="C979" s="270" t="s">
        <v>31</v>
      </c>
      <c r="D979" s="240">
        <v>4582</v>
      </c>
      <c r="E979" s="239" t="s">
        <v>1350</v>
      </c>
      <c r="F979" s="270" t="s">
        <v>289</v>
      </c>
      <c r="G979" s="270" t="s">
        <v>290</v>
      </c>
      <c r="H979" s="270" t="s">
        <v>45</v>
      </c>
      <c r="I979" s="270" t="s">
        <v>202</v>
      </c>
      <c r="J979" s="270" t="s">
        <v>292</v>
      </c>
      <c r="K979" s="270" t="s">
        <v>184</v>
      </c>
      <c r="L979" s="270" t="s">
        <v>40</v>
      </c>
      <c r="M979" s="271">
        <v>2786</v>
      </c>
    </row>
    <row r="980" spans="1:13" ht="13.5" x14ac:dyDescent="0.25">
      <c r="A980" s="270" t="s">
        <v>1372</v>
      </c>
      <c r="B980" s="270" t="s">
        <v>1356</v>
      </c>
      <c r="C980" s="270" t="s">
        <v>31</v>
      </c>
      <c r="D980" s="240">
        <v>4582</v>
      </c>
      <c r="E980" s="239" t="s">
        <v>1350</v>
      </c>
      <c r="F980" s="270" t="s">
        <v>289</v>
      </c>
      <c r="G980" s="270" t="s">
        <v>290</v>
      </c>
      <c r="H980" s="270" t="s">
        <v>45</v>
      </c>
      <c r="I980" s="270" t="s">
        <v>202</v>
      </c>
      <c r="J980" s="270" t="s">
        <v>292</v>
      </c>
      <c r="K980" s="270" t="s">
        <v>185</v>
      </c>
      <c r="L980" s="270" t="s">
        <v>38</v>
      </c>
      <c r="M980" s="271">
        <v>1115</v>
      </c>
    </row>
    <row r="981" spans="1:13" ht="13.5" x14ac:dyDescent="0.25">
      <c r="A981" s="270" t="s">
        <v>1373</v>
      </c>
      <c r="B981" s="270" t="s">
        <v>1358</v>
      </c>
      <c r="C981" s="270" t="s">
        <v>31</v>
      </c>
      <c r="D981" s="240">
        <v>4582</v>
      </c>
      <c r="E981" s="239" t="s">
        <v>1350</v>
      </c>
      <c r="F981" s="270" t="s">
        <v>289</v>
      </c>
      <c r="G981" s="270" t="s">
        <v>290</v>
      </c>
      <c r="H981" s="270" t="s">
        <v>45</v>
      </c>
      <c r="I981" s="270" t="s">
        <v>202</v>
      </c>
      <c r="J981" s="270" t="s">
        <v>292</v>
      </c>
      <c r="K981" s="270" t="s">
        <v>185</v>
      </c>
      <c r="L981" s="270" t="s">
        <v>40</v>
      </c>
      <c r="M981" s="271">
        <v>1858</v>
      </c>
    </row>
    <row r="982" spans="1:13" ht="13.5" x14ac:dyDescent="0.25">
      <c r="A982" s="270" t="s">
        <v>1370</v>
      </c>
      <c r="B982" s="270" t="s">
        <v>1352</v>
      </c>
      <c r="C982" s="270" t="s">
        <v>31</v>
      </c>
      <c r="D982" s="240">
        <v>4582</v>
      </c>
      <c r="E982" s="239" t="s">
        <v>1350</v>
      </c>
      <c r="F982" s="270" t="s">
        <v>289</v>
      </c>
      <c r="G982" s="270" t="s">
        <v>290</v>
      </c>
      <c r="H982" s="270" t="s">
        <v>45</v>
      </c>
      <c r="I982" s="270" t="s">
        <v>202</v>
      </c>
      <c r="J982" s="270" t="s">
        <v>292</v>
      </c>
      <c r="K982" s="270" t="s">
        <v>184</v>
      </c>
      <c r="L982" s="270" t="s">
        <v>38</v>
      </c>
      <c r="M982" s="271">
        <v>1858</v>
      </c>
    </row>
    <row r="983" spans="1:13" ht="13.5" x14ac:dyDescent="0.25">
      <c r="A983" s="270" t="s">
        <v>1369</v>
      </c>
      <c r="B983" s="270" t="s">
        <v>1349</v>
      </c>
      <c r="C983" s="270" t="s">
        <v>31</v>
      </c>
      <c r="D983" s="240">
        <v>4582</v>
      </c>
      <c r="E983" s="239" t="s">
        <v>1350</v>
      </c>
      <c r="F983" s="270" t="s">
        <v>289</v>
      </c>
      <c r="G983" s="270" t="s">
        <v>290</v>
      </c>
      <c r="H983" s="270" t="s">
        <v>45</v>
      </c>
      <c r="I983" s="270" t="s">
        <v>202</v>
      </c>
      <c r="J983" s="270" t="s">
        <v>292</v>
      </c>
      <c r="K983" s="270" t="s">
        <v>197</v>
      </c>
      <c r="L983" s="270" t="s">
        <v>38</v>
      </c>
      <c r="M983" s="271">
        <v>929</v>
      </c>
    </row>
    <row r="984" spans="1:13" ht="13.5" x14ac:dyDescent="0.25">
      <c r="A984" s="270" t="s">
        <v>1384</v>
      </c>
      <c r="B984" s="270" t="s">
        <v>1360</v>
      </c>
      <c r="C984" s="270" t="s">
        <v>31</v>
      </c>
      <c r="D984" s="240">
        <v>4582</v>
      </c>
      <c r="E984" s="239" t="s">
        <v>1350</v>
      </c>
      <c r="F984" s="270" t="s">
        <v>289</v>
      </c>
      <c r="G984" s="270" t="s">
        <v>290</v>
      </c>
      <c r="H984" s="270" t="s">
        <v>45</v>
      </c>
      <c r="I984" s="270" t="s">
        <v>48</v>
      </c>
      <c r="J984" s="270" t="s">
        <v>293</v>
      </c>
      <c r="K984" s="270" t="s">
        <v>197</v>
      </c>
      <c r="L984" s="270" t="s">
        <v>40</v>
      </c>
      <c r="M984" s="271">
        <v>1392</v>
      </c>
    </row>
    <row r="985" spans="1:13" ht="13.5" x14ac:dyDescent="0.25">
      <c r="A985" s="270" t="s">
        <v>1381</v>
      </c>
      <c r="B985" s="270" t="s">
        <v>1354</v>
      </c>
      <c r="C985" s="270" t="s">
        <v>31</v>
      </c>
      <c r="D985" s="240">
        <v>4582</v>
      </c>
      <c r="E985" s="239" t="s">
        <v>1350</v>
      </c>
      <c r="F985" s="270" t="s">
        <v>289</v>
      </c>
      <c r="G985" s="270" t="s">
        <v>290</v>
      </c>
      <c r="H985" s="270" t="s">
        <v>45</v>
      </c>
      <c r="I985" s="270" t="s">
        <v>48</v>
      </c>
      <c r="J985" s="270" t="s">
        <v>293</v>
      </c>
      <c r="K985" s="270" t="s">
        <v>184</v>
      </c>
      <c r="L985" s="270" t="s">
        <v>40</v>
      </c>
      <c r="M985" s="271">
        <v>2609</v>
      </c>
    </row>
    <row r="986" spans="1:13" ht="13.5" x14ac:dyDescent="0.25">
      <c r="A986" s="270" t="s">
        <v>1382</v>
      </c>
      <c r="B986" s="270" t="s">
        <v>1356</v>
      </c>
      <c r="C986" s="270" t="s">
        <v>31</v>
      </c>
      <c r="D986" s="240">
        <v>4582</v>
      </c>
      <c r="E986" s="239" t="s">
        <v>1350</v>
      </c>
      <c r="F986" s="270" t="s">
        <v>289</v>
      </c>
      <c r="G986" s="270" t="s">
        <v>290</v>
      </c>
      <c r="H986" s="270" t="s">
        <v>45</v>
      </c>
      <c r="I986" s="270" t="s">
        <v>48</v>
      </c>
      <c r="J986" s="270" t="s">
        <v>293</v>
      </c>
      <c r="K986" s="270" t="s">
        <v>185</v>
      </c>
      <c r="L986" s="270" t="s">
        <v>38</v>
      </c>
      <c r="M986" s="271">
        <v>1044</v>
      </c>
    </row>
    <row r="987" spans="1:13" ht="13.5" x14ac:dyDescent="0.25">
      <c r="A987" s="270" t="s">
        <v>1383</v>
      </c>
      <c r="B987" s="270" t="s">
        <v>1358</v>
      </c>
      <c r="C987" s="270" t="s">
        <v>31</v>
      </c>
      <c r="D987" s="240">
        <v>4582</v>
      </c>
      <c r="E987" s="239" t="s">
        <v>1350</v>
      </c>
      <c r="F987" s="270" t="s">
        <v>289</v>
      </c>
      <c r="G987" s="270" t="s">
        <v>290</v>
      </c>
      <c r="H987" s="270" t="s">
        <v>45</v>
      </c>
      <c r="I987" s="270" t="s">
        <v>48</v>
      </c>
      <c r="J987" s="270" t="s">
        <v>293</v>
      </c>
      <c r="K987" s="270" t="s">
        <v>185</v>
      </c>
      <c r="L987" s="270" t="s">
        <v>40</v>
      </c>
      <c r="M987" s="271">
        <v>1739</v>
      </c>
    </row>
    <row r="988" spans="1:13" ht="13.5" x14ac:dyDescent="0.25">
      <c r="A988" s="270" t="s">
        <v>1380</v>
      </c>
      <c r="B988" s="270" t="s">
        <v>1352</v>
      </c>
      <c r="C988" s="270" t="s">
        <v>31</v>
      </c>
      <c r="D988" s="240">
        <v>4582</v>
      </c>
      <c r="E988" s="239" t="s">
        <v>1350</v>
      </c>
      <c r="F988" s="270" t="s">
        <v>289</v>
      </c>
      <c r="G988" s="270" t="s">
        <v>290</v>
      </c>
      <c r="H988" s="270" t="s">
        <v>45</v>
      </c>
      <c r="I988" s="270" t="s">
        <v>48</v>
      </c>
      <c r="J988" s="270" t="s">
        <v>293</v>
      </c>
      <c r="K988" s="270" t="s">
        <v>184</v>
      </c>
      <c r="L988" s="270" t="s">
        <v>38</v>
      </c>
      <c r="M988" s="271">
        <v>1739</v>
      </c>
    </row>
    <row r="989" spans="1:13" ht="13.5" x14ac:dyDescent="0.25">
      <c r="A989" s="270" t="s">
        <v>1379</v>
      </c>
      <c r="B989" s="270" t="s">
        <v>1349</v>
      </c>
      <c r="C989" s="270" t="s">
        <v>31</v>
      </c>
      <c r="D989" s="240">
        <v>4582</v>
      </c>
      <c r="E989" s="239" t="s">
        <v>1350</v>
      </c>
      <c r="F989" s="270" t="s">
        <v>289</v>
      </c>
      <c r="G989" s="270" t="s">
        <v>290</v>
      </c>
      <c r="H989" s="270" t="s">
        <v>45</v>
      </c>
      <c r="I989" s="270" t="s">
        <v>48</v>
      </c>
      <c r="J989" s="270" t="s">
        <v>293</v>
      </c>
      <c r="K989" s="270" t="s">
        <v>197</v>
      </c>
      <c r="L989" s="270" t="s">
        <v>38</v>
      </c>
      <c r="M989" s="271">
        <v>870</v>
      </c>
    </row>
    <row r="990" spans="1:13" ht="13.5" x14ac:dyDescent="0.25">
      <c r="A990" s="270" t="s">
        <v>1394</v>
      </c>
      <c r="B990" s="270" t="s">
        <v>1360</v>
      </c>
      <c r="C990" s="270" t="s">
        <v>31</v>
      </c>
      <c r="D990" s="240">
        <v>4582</v>
      </c>
      <c r="E990" s="239" t="s">
        <v>1350</v>
      </c>
      <c r="F990" s="270" t="s">
        <v>289</v>
      </c>
      <c r="G990" s="270" t="s">
        <v>290</v>
      </c>
      <c r="H990" s="270" t="s">
        <v>45</v>
      </c>
      <c r="I990" s="270" t="s">
        <v>50</v>
      </c>
      <c r="J990" s="270" t="s">
        <v>294</v>
      </c>
      <c r="K990" s="270" t="s">
        <v>197</v>
      </c>
      <c r="L990" s="270" t="s">
        <v>40</v>
      </c>
      <c r="M990" s="271">
        <v>1303</v>
      </c>
    </row>
    <row r="991" spans="1:13" ht="13.5" x14ac:dyDescent="0.25">
      <c r="A991" s="270" t="s">
        <v>1391</v>
      </c>
      <c r="B991" s="270" t="s">
        <v>1354</v>
      </c>
      <c r="C991" s="270" t="s">
        <v>31</v>
      </c>
      <c r="D991" s="240">
        <v>4582</v>
      </c>
      <c r="E991" s="239" t="s">
        <v>1350</v>
      </c>
      <c r="F991" s="270" t="s">
        <v>289</v>
      </c>
      <c r="G991" s="270" t="s">
        <v>290</v>
      </c>
      <c r="H991" s="270" t="s">
        <v>45</v>
      </c>
      <c r="I991" s="270" t="s">
        <v>50</v>
      </c>
      <c r="J991" s="270" t="s">
        <v>294</v>
      </c>
      <c r="K991" s="270" t="s">
        <v>184</v>
      </c>
      <c r="L991" s="270" t="s">
        <v>40</v>
      </c>
      <c r="M991" s="271">
        <v>2443</v>
      </c>
    </row>
    <row r="992" spans="1:13" ht="13.5" x14ac:dyDescent="0.25">
      <c r="A992" s="270" t="s">
        <v>1392</v>
      </c>
      <c r="B992" s="270" t="s">
        <v>1356</v>
      </c>
      <c r="C992" s="270" t="s">
        <v>31</v>
      </c>
      <c r="D992" s="240">
        <v>4582</v>
      </c>
      <c r="E992" s="239" t="s">
        <v>1350</v>
      </c>
      <c r="F992" s="270" t="s">
        <v>289</v>
      </c>
      <c r="G992" s="270" t="s">
        <v>290</v>
      </c>
      <c r="H992" s="270" t="s">
        <v>45</v>
      </c>
      <c r="I992" s="270" t="s">
        <v>50</v>
      </c>
      <c r="J992" s="270" t="s">
        <v>294</v>
      </c>
      <c r="K992" s="270" t="s">
        <v>185</v>
      </c>
      <c r="L992" s="270" t="s">
        <v>38</v>
      </c>
      <c r="M992" s="271">
        <v>977</v>
      </c>
    </row>
    <row r="993" spans="1:13" ht="13.5" x14ac:dyDescent="0.25">
      <c r="A993" s="270" t="s">
        <v>1393</v>
      </c>
      <c r="B993" s="270" t="s">
        <v>1358</v>
      </c>
      <c r="C993" s="270" t="s">
        <v>31</v>
      </c>
      <c r="D993" s="240">
        <v>4582</v>
      </c>
      <c r="E993" s="239" t="s">
        <v>1350</v>
      </c>
      <c r="F993" s="270" t="s">
        <v>289</v>
      </c>
      <c r="G993" s="270" t="s">
        <v>290</v>
      </c>
      <c r="H993" s="270" t="s">
        <v>45</v>
      </c>
      <c r="I993" s="270" t="s">
        <v>50</v>
      </c>
      <c r="J993" s="270" t="s">
        <v>294</v>
      </c>
      <c r="K993" s="270" t="s">
        <v>185</v>
      </c>
      <c r="L993" s="270" t="s">
        <v>40</v>
      </c>
      <c r="M993" s="271">
        <v>1628</v>
      </c>
    </row>
    <row r="994" spans="1:13" ht="13.5" x14ac:dyDescent="0.25">
      <c r="A994" s="270" t="s">
        <v>1390</v>
      </c>
      <c r="B994" s="270" t="s">
        <v>1352</v>
      </c>
      <c r="C994" s="270" t="s">
        <v>31</v>
      </c>
      <c r="D994" s="240">
        <v>4582</v>
      </c>
      <c r="E994" s="239" t="s">
        <v>1350</v>
      </c>
      <c r="F994" s="270" t="s">
        <v>289</v>
      </c>
      <c r="G994" s="270" t="s">
        <v>290</v>
      </c>
      <c r="H994" s="270" t="s">
        <v>45</v>
      </c>
      <c r="I994" s="270" t="s">
        <v>50</v>
      </c>
      <c r="J994" s="270" t="s">
        <v>294</v>
      </c>
      <c r="K994" s="270" t="s">
        <v>184</v>
      </c>
      <c r="L994" s="270" t="s">
        <v>38</v>
      </c>
      <c r="M994" s="271">
        <v>1628</v>
      </c>
    </row>
    <row r="995" spans="1:13" ht="13.5" x14ac:dyDescent="0.25">
      <c r="A995" s="270" t="s">
        <v>1389</v>
      </c>
      <c r="B995" s="270" t="s">
        <v>1349</v>
      </c>
      <c r="C995" s="270" t="s">
        <v>31</v>
      </c>
      <c r="D995" s="240">
        <v>4582</v>
      </c>
      <c r="E995" s="239" t="s">
        <v>1350</v>
      </c>
      <c r="F995" s="270" t="s">
        <v>289</v>
      </c>
      <c r="G995" s="270" t="s">
        <v>290</v>
      </c>
      <c r="H995" s="270" t="s">
        <v>45</v>
      </c>
      <c r="I995" s="270" t="s">
        <v>50</v>
      </c>
      <c r="J995" s="270" t="s">
        <v>294</v>
      </c>
      <c r="K995" s="270" t="s">
        <v>197</v>
      </c>
      <c r="L995" s="270" t="s">
        <v>38</v>
      </c>
      <c r="M995" s="271">
        <v>814</v>
      </c>
    </row>
    <row r="996" spans="1:13" ht="13.5" x14ac:dyDescent="0.25">
      <c r="A996" s="270" t="s">
        <v>1404</v>
      </c>
      <c r="B996" s="270" t="s">
        <v>1360</v>
      </c>
      <c r="C996" s="270" t="s">
        <v>31</v>
      </c>
      <c r="D996" s="240">
        <v>4582</v>
      </c>
      <c r="E996" s="239" t="s">
        <v>1350</v>
      </c>
      <c r="F996" s="270" t="s">
        <v>289</v>
      </c>
      <c r="G996" s="270" t="s">
        <v>290</v>
      </c>
      <c r="H996" s="270" t="s">
        <v>45</v>
      </c>
      <c r="I996" s="270" t="s">
        <v>204</v>
      </c>
      <c r="J996" s="270" t="s">
        <v>295</v>
      </c>
      <c r="K996" s="270" t="s">
        <v>197</v>
      </c>
      <c r="L996" s="270" t="s">
        <v>40</v>
      </c>
      <c r="M996" s="271">
        <v>1258</v>
      </c>
    </row>
    <row r="997" spans="1:13" ht="13.5" x14ac:dyDescent="0.25">
      <c r="A997" s="270" t="s">
        <v>1401</v>
      </c>
      <c r="B997" s="270" t="s">
        <v>1354</v>
      </c>
      <c r="C997" s="270" t="s">
        <v>31</v>
      </c>
      <c r="D997" s="240">
        <v>4582</v>
      </c>
      <c r="E997" s="239" t="s">
        <v>1350</v>
      </c>
      <c r="F997" s="270" t="s">
        <v>289</v>
      </c>
      <c r="G997" s="270" t="s">
        <v>290</v>
      </c>
      <c r="H997" s="270" t="s">
        <v>45</v>
      </c>
      <c r="I997" s="270" t="s">
        <v>204</v>
      </c>
      <c r="J997" s="270" t="s">
        <v>295</v>
      </c>
      <c r="K997" s="270" t="s">
        <v>184</v>
      </c>
      <c r="L997" s="270" t="s">
        <v>40</v>
      </c>
      <c r="M997" s="271">
        <v>2358</v>
      </c>
    </row>
    <row r="998" spans="1:13" ht="13.5" x14ac:dyDescent="0.25">
      <c r="A998" s="270" t="s">
        <v>1402</v>
      </c>
      <c r="B998" s="270" t="s">
        <v>1356</v>
      </c>
      <c r="C998" s="270" t="s">
        <v>31</v>
      </c>
      <c r="D998" s="240">
        <v>4582</v>
      </c>
      <c r="E998" s="239" t="s">
        <v>1350</v>
      </c>
      <c r="F998" s="270" t="s">
        <v>289</v>
      </c>
      <c r="G998" s="270" t="s">
        <v>290</v>
      </c>
      <c r="H998" s="270" t="s">
        <v>45</v>
      </c>
      <c r="I998" s="270" t="s">
        <v>204</v>
      </c>
      <c r="J998" s="270" t="s">
        <v>295</v>
      </c>
      <c r="K998" s="270" t="s">
        <v>185</v>
      </c>
      <c r="L998" s="270" t="s">
        <v>38</v>
      </c>
      <c r="M998" s="271">
        <v>943</v>
      </c>
    </row>
    <row r="999" spans="1:13" ht="13.5" x14ac:dyDescent="0.25">
      <c r="A999" s="270" t="s">
        <v>1403</v>
      </c>
      <c r="B999" s="270" t="s">
        <v>1358</v>
      </c>
      <c r="C999" s="270" t="s">
        <v>31</v>
      </c>
      <c r="D999" s="240">
        <v>4582</v>
      </c>
      <c r="E999" s="239" t="s">
        <v>1350</v>
      </c>
      <c r="F999" s="270" t="s">
        <v>289</v>
      </c>
      <c r="G999" s="270" t="s">
        <v>290</v>
      </c>
      <c r="H999" s="270" t="s">
        <v>45</v>
      </c>
      <c r="I999" s="270" t="s">
        <v>204</v>
      </c>
      <c r="J999" s="270" t="s">
        <v>295</v>
      </c>
      <c r="K999" s="270" t="s">
        <v>185</v>
      </c>
      <c r="L999" s="270" t="s">
        <v>40</v>
      </c>
      <c r="M999" s="271">
        <v>1572</v>
      </c>
    </row>
    <row r="1000" spans="1:13" ht="13.5" x14ac:dyDescent="0.25">
      <c r="A1000" s="270" t="s">
        <v>1400</v>
      </c>
      <c r="B1000" s="270" t="s">
        <v>1352</v>
      </c>
      <c r="C1000" s="270" t="s">
        <v>31</v>
      </c>
      <c r="D1000" s="240">
        <v>4582</v>
      </c>
      <c r="E1000" s="239" t="s">
        <v>1350</v>
      </c>
      <c r="F1000" s="270" t="s">
        <v>289</v>
      </c>
      <c r="G1000" s="270" t="s">
        <v>290</v>
      </c>
      <c r="H1000" s="270" t="s">
        <v>45</v>
      </c>
      <c r="I1000" s="270" t="s">
        <v>204</v>
      </c>
      <c r="J1000" s="270" t="s">
        <v>295</v>
      </c>
      <c r="K1000" s="270" t="s">
        <v>184</v>
      </c>
      <c r="L1000" s="270" t="s">
        <v>38</v>
      </c>
      <c r="M1000" s="271">
        <v>1572</v>
      </c>
    </row>
    <row r="1001" spans="1:13" ht="13.5" x14ac:dyDescent="0.25">
      <c r="A1001" s="270" t="s">
        <v>1399</v>
      </c>
      <c r="B1001" s="270" t="s">
        <v>1349</v>
      </c>
      <c r="C1001" s="270" t="s">
        <v>31</v>
      </c>
      <c r="D1001" s="240">
        <v>4582</v>
      </c>
      <c r="E1001" s="239" t="s">
        <v>1350</v>
      </c>
      <c r="F1001" s="270" t="s">
        <v>289</v>
      </c>
      <c r="G1001" s="270" t="s">
        <v>290</v>
      </c>
      <c r="H1001" s="270" t="s">
        <v>45</v>
      </c>
      <c r="I1001" s="270" t="s">
        <v>204</v>
      </c>
      <c r="J1001" s="270" t="s">
        <v>295</v>
      </c>
      <c r="K1001" s="270" t="s">
        <v>197</v>
      </c>
      <c r="L1001" s="270" t="s">
        <v>38</v>
      </c>
      <c r="M1001" s="271">
        <v>786</v>
      </c>
    </row>
    <row r="1002" spans="1:13" ht="13.5" x14ac:dyDescent="0.25">
      <c r="A1002" s="270" t="s">
        <v>1414</v>
      </c>
      <c r="B1002" s="270" t="s">
        <v>1360</v>
      </c>
      <c r="C1002" s="270" t="s">
        <v>31</v>
      </c>
      <c r="D1002" s="240">
        <v>4582</v>
      </c>
      <c r="E1002" s="239" t="s">
        <v>1350</v>
      </c>
      <c r="F1002" s="270" t="s">
        <v>289</v>
      </c>
      <c r="G1002" s="270" t="s">
        <v>290</v>
      </c>
      <c r="H1002" s="270" t="s">
        <v>45</v>
      </c>
      <c r="I1002" s="270" t="s">
        <v>52</v>
      </c>
      <c r="J1002" s="270" t="s">
        <v>296</v>
      </c>
      <c r="K1002" s="270" t="s">
        <v>197</v>
      </c>
      <c r="L1002" s="270" t="s">
        <v>40</v>
      </c>
      <c r="M1002" s="271">
        <v>1161</v>
      </c>
    </row>
    <row r="1003" spans="1:13" ht="13.5" x14ac:dyDescent="0.25">
      <c r="A1003" s="270" t="s">
        <v>1411</v>
      </c>
      <c r="B1003" s="270" t="s">
        <v>1354</v>
      </c>
      <c r="C1003" s="270" t="s">
        <v>31</v>
      </c>
      <c r="D1003" s="240">
        <v>4582</v>
      </c>
      <c r="E1003" s="239" t="s">
        <v>1350</v>
      </c>
      <c r="F1003" s="270" t="s">
        <v>289</v>
      </c>
      <c r="G1003" s="270" t="s">
        <v>290</v>
      </c>
      <c r="H1003" s="270" t="s">
        <v>45</v>
      </c>
      <c r="I1003" s="270" t="s">
        <v>52</v>
      </c>
      <c r="J1003" s="270" t="s">
        <v>296</v>
      </c>
      <c r="K1003" s="270" t="s">
        <v>184</v>
      </c>
      <c r="L1003" s="270" t="s">
        <v>40</v>
      </c>
      <c r="M1003" s="271">
        <v>2177</v>
      </c>
    </row>
    <row r="1004" spans="1:13" ht="13.5" x14ac:dyDescent="0.25">
      <c r="A1004" s="270" t="s">
        <v>1412</v>
      </c>
      <c r="B1004" s="270" t="s">
        <v>1356</v>
      </c>
      <c r="C1004" s="270" t="s">
        <v>31</v>
      </c>
      <c r="D1004" s="240">
        <v>4582</v>
      </c>
      <c r="E1004" s="239" t="s">
        <v>1350</v>
      </c>
      <c r="F1004" s="270" t="s">
        <v>289</v>
      </c>
      <c r="G1004" s="270" t="s">
        <v>290</v>
      </c>
      <c r="H1004" s="270" t="s">
        <v>45</v>
      </c>
      <c r="I1004" s="270" t="s">
        <v>52</v>
      </c>
      <c r="J1004" s="270" t="s">
        <v>296</v>
      </c>
      <c r="K1004" s="270" t="s">
        <v>185</v>
      </c>
      <c r="L1004" s="270" t="s">
        <v>38</v>
      </c>
      <c r="M1004" s="271">
        <v>871</v>
      </c>
    </row>
    <row r="1005" spans="1:13" ht="13.5" x14ac:dyDescent="0.25">
      <c r="A1005" s="270" t="s">
        <v>1413</v>
      </c>
      <c r="B1005" s="270" t="s">
        <v>1358</v>
      </c>
      <c r="C1005" s="270" t="s">
        <v>31</v>
      </c>
      <c r="D1005" s="240">
        <v>4582</v>
      </c>
      <c r="E1005" s="239" t="s">
        <v>1350</v>
      </c>
      <c r="F1005" s="270" t="s">
        <v>289</v>
      </c>
      <c r="G1005" s="270" t="s">
        <v>290</v>
      </c>
      <c r="H1005" s="270" t="s">
        <v>45</v>
      </c>
      <c r="I1005" s="270" t="s">
        <v>52</v>
      </c>
      <c r="J1005" s="270" t="s">
        <v>296</v>
      </c>
      <c r="K1005" s="270" t="s">
        <v>185</v>
      </c>
      <c r="L1005" s="270" t="s">
        <v>40</v>
      </c>
      <c r="M1005" s="271">
        <v>1452</v>
      </c>
    </row>
    <row r="1006" spans="1:13" ht="13.5" x14ac:dyDescent="0.25">
      <c r="A1006" s="270" t="s">
        <v>1410</v>
      </c>
      <c r="B1006" s="270" t="s">
        <v>1352</v>
      </c>
      <c r="C1006" s="270" t="s">
        <v>31</v>
      </c>
      <c r="D1006" s="240">
        <v>4582</v>
      </c>
      <c r="E1006" s="239" t="s">
        <v>1350</v>
      </c>
      <c r="F1006" s="270" t="s">
        <v>289</v>
      </c>
      <c r="G1006" s="270" t="s">
        <v>290</v>
      </c>
      <c r="H1006" s="270" t="s">
        <v>45</v>
      </c>
      <c r="I1006" s="270" t="s">
        <v>52</v>
      </c>
      <c r="J1006" s="270" t="s">
        <v>296</v>
      </c>
      <c r="K1006" s="270" t="s">
        <v>184</v>
      </c>
      <c r="L1006" s="270" t="s">
        <v>38</v>
      </c>
      <c r="M1006" s="271">
        <v>1452</v>
      </c>
    </row>
    <row r="1007" spans="1:13" ht="13.5" x14ac:dyDescent="0.25">
      <c r="A1007" s="270" t="s">
        <v>1409</v>
      </c>
      <c r="B1007" s="270" t="s">
        <v>1349</v>
      </c>
      <c r="C1007" s="270" t="s">
        <v>31</v>
      </c>
      <c r="D1007" s="240">
        <v>4582</v>
      </c>
      <c r="E1007" s="239" t="s">
        <v>1350</v>
      </c>
      <c r="F1007" s="270" t="s">
        <v>289</v>
      </c>
      <c r="G1007" s="270" t="s">
        <v>290</v>
      </c>
      <c r="H1007" s="270" t="s">
        <v>45</v>
      </c>
      <c r="I1007" s="270" t="s">
        <v>52</v>
      </c>
      <c r="J1007" s="270" t="s">
        <v>296</v>
      </c>
      <c r="K1007" s="270" t="s">
        <v>197</v>
      </c>
      <c r="L1007" s="270" t="s">
        <v>38</v>
      </c>
      <c r="M1007" s="271">
        <v>726</v>
      </c>
    </row>
    <row r="1008" spans="1:13" ht="13.5" x14ac:dyDescent="0.25">
      <c r="A1008" s="270" t="s">
        <v>1424</v>
      </c>
      <c r="B1008" s="270" t="s">
        <v>1360</v>
      </c>
      <c r="C1008" s="270" t="s">
        <v>31</v>
      </c>
      <c r="D1008" s="240">
        <v>4582</v>
      </c>
      <c r="E1008" s="239" t="s">
        <v>1350</v>
      </c>
      <c r="F1008" s="270" t="s">
        <v>289</v>
      </c>
      <c r="G1008" s="270" t="s">
        <v>290</v>
      </c>
      <c r="H1008" s="270" t="s">
        <v>45</v>
      </c>
      <c r="I1008" s="270" t="s">
        <v>54</v>
      </c>
      <c r="J1008" s="270" t="s">
        <v>297</v>
      </c>
      <c r="K1008" s="270" t="s">
        <v>197</v>
      </c>
      <c r="L1008" s="270" t="s">
        <v>40</v>
      </c>
      <c r="M1008" s="271">
        <v>1064</v>
      </c>
    </row>
    <row r="1009" spans="1:13" ht="13.5" x14ac:dyDescent="0.25">
      <c r="A1009" s="270" t="s">
        <v>1421</v>
      </c>
      <c r="B1009" s="270" t="s">
        <v>1354</v>
      </c>
      <c r="C1009" s="270" t="s">
        <v>31</v>
      </c>
      <c r="D1009" s="240">
        <v>4582</v>
      </c>
      <c r="E1009" s="239" t="s">
        <v>1350</v>
      </c>
      <c r="F1009" s="270" t="s">
        <v>289</v>
      </c>
      <c r="G1009" s="270" t="s">
        <v>290</v>
      </c>
      <c r="H1009" s="270" t="s">
        <v>45</v>
      </c>
      <c r="I1009" s="270" t="s">
        <v>54</v>
      </c>
      <c r="J1009" s="270" t="s">
        <v>297</v>
      </c>
      <c r="K1009" s="270" t="s">
        <v>184</v>
      </c>
      <c r="L1009" s="270" t="s">
        <v>40</v>
      </c>
      <c r="M1009" s="271">
        <v>1994</v>
      </c>
    </row>
    <row r="1010" spans="1:13" ht="13.5" x14ac:dyDescent="0.25">
      <c r="A1010" s="270" t="s">
        <v>1422</v>
      </c>
      <c r="B1010" s="270" t="s">
        <v>1356</v>
      </c>
      <c r="C1010" s="270" t="s">
        <v>31</v>
      </c>
      <c r="D1010" s="240">
        <v>4582</v>
      </c>
      <c r="E1010" s="239" t="s">
        <v>1350</v>
      </c>
      <c r="F1010" s="270" t="s">
        <v>289</v>
      </c>
      <c r="G1010" s="270" t="s">
        <v>290</v>
      </c>
      <c r="H1010" s="270" t="s">
        <v>45</v>
      </c>
      <c r="I1010" s="270" t="s">
        <v>54</v>
      </c>
      <c r="J1010" s="270" t="s">
        <v>297</v>
      </c>
      <c r="K1010" s="270" t="s">
        <v>185</v>
      </c>
      <c r="L1010" s="270" t="s">
        <v>38</v>
      </c>
      <c r="M1010" s="271">
        <v>798</v>
      </c>
    </row>
    <row r="1011" spans="1:13" ht="13.5" x14ac:dyDescent="0.25">
      <c r="A1011" s="270" t="s">
        <v>1423</v>
      </c>
      <c r="B1011" s="270" t="s">
        <v>1358</v>
      </c>
      <c r="C1011" s="270" t="s">
        <v>31</v>
      </c>
      <c r="D1011" s="240">
        <v>4582</v>
      </c>
      <c r="E1011" s="239" t="s">
        <v>1350</v>
      </c>
      <c r="F1011" s="270" t="s">
        <v>289</v>
      </c>
      <c r="G1011" s="270" t="s">
        <v>290</v>
      </c>
      <c r="H1011" s="270" t="s">
        <v>45</v>
      </c>
      <c r="I1011" s="270" t="s">
        <v>54</v>
      </c>
      <c r="J1011" s="270" t="s">
        <v>297</v>
      </c>
      <c r="K1011" s="270" t="s">
        <v>185</v>
      </c>
      <c r="L1011" s="270" t="s">
        <v>40</v>
      </c>
      <c r="M1011" s="271">
        <v>1330</v>
      </c>
    </row>
    <row r="1012" spans="1:13" ht="13.5" x14ac:dyDescent="0.25">
      <c r="A1012" s="270" t="s">
        <v>1420</v>
      </c>
      <c r="B1012" s="270" t="s">
        <v>1352</v>
      </c>
      <c r="C1012" s="270" t="s">
        <v>31</v>
      </c>
      <c r="D1012" s="240">
        <v>4582</v>
      </c>
      <c r="E1012" s="239" t="s">
        <v>1350</v>
      </c>
      <c r="F1012" s="270" t="s">
        <v>289</v>
      </c>
      <c r="G1012" s="270" t="s">
        <v>290</v>
      </c>
      <c r="H1012" s="270" t="s">
        <v>45</v>
      </c>
      <c r="I1012" s="270" t="s">
        <v>54</v>
      </c>
      <c r="J1012" s="270" t="s">
        <v>297</v>
      </c>
      <c r="K1012" s="270" t="s">
        <v>184</v>
      </c>
      <c r="L1012" s="270" t="s">
        <v>38</v>
      </c>
      <c r="M1012" s="271">
        <v>1330</v>
      </c>
    </row>
    <row r="1013" spans="1:13" ht="13.5" x14ac:dyDescent="0.25">
      <c r="A1013" s="270" t="s">
        <v>1419</v>
      </c>
      <c r="B1013" s="270" t="s">
        <v>1349</v>
      </c>
      <c r="C1013" s="270" t="s">
        <v>31</v>
      </c>
      <c r="D1013" s="240">
        <v>4582</v>
      </c>
      <c r="E1013" s="239" t="s">
        <v>1350</v>
      </c>
      <c r="F1013" s="270" t="s">
        <v>289</v>
      </c>
      <c r="G1013" s="270" t="s">
        <v>290</v>
      </c>
      <c r="H1013" s="270" t="s">
        <v>45</v>
      </c>
      <c r="I1013" s="270" t="s">
        <v>54</v>
      </c>
      <c r="J1013" s="270" t="s">
        <v>297</v>
      </c>
      <c r="K1013" s="270" t="s">
        <v>197</v>
      </c>
      <c r="L1013" s="270" t="s">
        <v>38</v>
      </c>
      <c r="M1013" s="271">
        <v>665</v>
      </c>
    </row>
    <row r="1014" spans="1:13" ht="13.5" x14ac:dyDescent="0.25">
      <c r="A1014" s="270" t="s">
        <v>1434</v>
      </c>
      <c r="B1014" s="270" t="s">
        <v>1360</v>
      </c>
      <c r="C1014" s="270" t="s">
        <v>31</v>
      </c>
      <c r="D1014" s="240">
        <v>4582</v>
      </c>
      <c r="E1014" s="239" t="s">
        <v>1350</v>
      </c>
      <c r="F1014" s="270" t="s">
        <v>289</v>
      </c>
      <c r="G1014" s="270" t="s">
        <v>290</v>
      </c>
      <c r="H1014" s="270" t="s">
        <v>45</v>
      </c>
      <c r="I1014" s="270" t="s">
        <v>206</v>
      </c>
      <c r="J1014" s="270" t="s">
        <v>298</v>
      </c>
      <c r="K1014" s="270" t="s">
        <v>197</v>
      </c>
      <c r="L1014" s="270" t="s">
        <v>40</v>
      </c>
      <c r="M1014" s="271">
        <v>1006</v>
      </c>
    </row>
    <row r="1015" spans="1:13" ht="13.5" x14ac:dyDescent="0.25">
      <c r="A1015" s="270" t="s">
        <v>1431</v>
      </c>
      <c r="B1015" s="270" t="s">
        <v>1354</v>
      </c>
      <c r="C1015" s="270" t="s">
        <v>31</v>
      </c>
      <c r="D1015" s="240">
        <v>4582</v>
      </c>
      <c r="E1015" s="239" t="s">
        <v>1350</v>
      </c>
      <c r="F1015" s="270" t="s">
        <v>289</v>
      </c>
      <c r="G1015" s="270" t="s">
        <v>290</v>
      </c>
      <c r="H1015" s="270" t="s">
        <v>45</v>
      </c>
      <c r="I1015" s="270" t="s">
        <v>206</v>
      </c>
      <c r="J1015" s="270" t="s">
        <v>298</v>
      </c>
      <c r="K1015" s="270" t="s">
        <v>184</v>
      </c>
      <c r="L1015" s="270" t="s">
        <v>40</v>
      </c>
      <c r="M1015" s="271">
        <v>1886</v>
      </c>
    </row>
    <row r="1016" spans="1:13" ht="13.5" x14ac:dyDescent="0.25">
      <c r="A1016" s="270" t="s">
        <v>1432</v>
      </c>
      <c r="B1016" s="270" t="s">
        <v>1356</v>
      </c>
      <c r="C1016" s="270" t="s">
        <v>31</v>
      </c>
      <c r="D1016" s="240">
        <v>4582</v>
      </c>
      <c r="E1016" s="239" t="s">
        <v>1350</v>
      </c>
      <c r="F1016" s="270" t="s">
        <v>289</v>
      </c>
      <c r="G1016" s="270" t="s">
        <v>290</v>
      </c>
      <c r="H1016" s="270" t="s">
        <v>45</v>
      </c>
      <c r="I1016" s="270" t="s">
        <v>206</v>
      </c>
      <c r="J1016" s="270" t="s">
        <v>298</v>
      </c>
      <c r="K1016" s="270" t="s">
        <v>185</v>
      </c>
      <c r="L1016" s="270" t="s">
        <v>38</v>
      </c>
      <c r="M1016" s="271">
        <v>754</v>
      </c>
    </row>
    <row r="1017" spans="1:13" ht="13.5" x14ac:dyDescent="0.25">
      <c r="A1017" s="270" t="s">
        <v>1433</v>
      </c>
      <c r="B1017" s="270" t="s">
        <v>1358</v>
      </c>
      <c r="C1017" s="270" t="s">
        <v>31</v>
      </c>
      <c r="D1017" s="240">
        <v>4582</v>
      </c>
      <c r="E1017" s="239" t="s">
        <v>1350</v>
      </c>
      <c r="F1017" s="270" t="s">
        <v>289</v>
      </c>
      <c r="G1017" s="270" t="s">
        <v>290</v>
      </c>
      <c r="H1017" s="270" t="s">
        <v>45</v>
      </c>
      <c r="I1017" s="270" t="s">
        <v>206</v>
      </c>
      <c r="J1017" s="270" t="s">
        <v>298</v>
      </c>
      <c r="K1017" s="270" t="s">
        <v>185</v>
      </c>
      <c r="L1017" s="270" t="s">
        <v>40</v>
      </c>
      <c r="M1017" s="271">
        <v>1257</v>
      </c>
    </row>
    <row r="1018" spans="1:13" ht="13.5" x14ac:dyDescent="0.25">
      <c r="A1018" s="270" t="s">
        <v>1430</v>
      </c>
      <c r="B1018" s="270" t="s">
        <v>1352</v>
      </c>
      <c r="C1018" s="270" t="s">
        <v>31</v>
      </c>
      <c r="D1018" s="240">
        <v>4582</v>
      </c>
      <c r="E1018" s="239" t="s">
        <v>1350</v>
      </c>
      <c r="F1018" s="270" t="s">
        <v>289</v>
      </c>
      <c r="G1018" s="270" t="s">
        <v>290</v>
      </c>
      <c r="H1018" s="270" t="s">
        <v>45</v>
      </c>
      <c r="I1018" s="270" t="s">
        <v>206</v>
      </c>
      <c r="J1018" s="270" t="s">
        <v>298</v>
      </c>
      <c r="K1018" s="270" t="s">
        <v>184</v>
      </c>
      <c r="L1018" s="270" t="s">
        <v>38</v>
      </c>
      <c r="M1018" s="271">
        <v>1257</v>
      </c>
    </row>
    <row r="1019" spans="1:13" ht="13.5" x14ac:dyDescent="0.25">
      <c r="A1019" s="270" t="s">
        <v>1429</v>
      </c>
      <c r="B1019" s="270" t="s">
        <v>1349</v>
      </c>
      <c r="C1019" s="270" t="s">
        <v>31</v>
      </c>
      <c r="D1019" s="240">
        <v>4582</v>
      </c>
      <c r="E1019" s="239" t="s">
        <v>1350</v>
      </c>
      <c r="F1019" s="270" t="s">
        <v>289</v>
      </c>
      <c r="G1019" s="270" t="s">
        <v>290</v>
      </c>
      <c r="H1019" s="270" t="s">
        <v>45</v>
      </c>
      <c r="I1019" s="270" t="s">
        <v>206</v>
      </c>
      <c r="J1019" s="270" t="s">
        <v>298</v>
      </c>
      <c r="K1019" s="270" t="s">
        <v>197</v>
      </c>
      <c r="L1019" s="270" t="s">
        <v>38</v>
      </c>
      <c r="M1019" s="271">
        <v>629</v>
      </c>
    </row>
    <row r="1020" spans="1:13" ht="13.5" x14ac:dyDescent="0.25">
      <c r="A1020" s="270" t="s">
        <v>1597</v>
      </c>
      <c r="B1020" s="270" t="s">
        <v>1598</v>
      </c>
      <c r="C1020" s="270" t="s">
        <v>31</v>
      </c>
      <c r="D1020" s="240">
        <v>4583</v>
      </c>
      <c r="E1020" s="239" t="s">
        <v>1582</v>
      </c>
      <c r="F1020" s="270" t="s">
        <v>299</v>
      </c>
      <c r="G1020" s="270" t="s">
        <v>282</v>
      </c>
      <c r="H1020" s="270" t="s">
        <v>45</v>
      </c>
      <c r="I1020" s="270" t="s">
        <v>300</v>
      </c>
      <c r="J1020" s="270" t="s">
        <v>301</v>
      </c>
      <c r="K1020" s="270" t="s">
        <v>184</v>
      </c>
      <c r="L1020" s="270" t="s">
        <v>40</v>
      </c>
      <c r="M1020" s="271">
        <v>9908</v>
      </c>
    </row>
    <row r="1021" spans="1:13" ht="13.5" x14ac:dyDescent="0.25">
      <c r="A1021" s="270" t="s">
        <v>1595</v>
      </c>
      <c r="B1021" s="270" t="s">
        <v>1596</v>
      </c>
      <c r="C1021" s="270" t="s">
        <v>31</v>
      </c>
      <c r="D1021" s="240">
        <v>4583</v>
      </c>
      <c r="E1021" s="239" t="s">
        <v>1582</v>
      </c>
      <c r="F1021" s="270" t="s">
        <v>299</v>
      </c>
      <c r="G1021" s="270" t="s">
        <v>282</v>
      </c>
      <c r="H1021" s="270" t="s">
        <v>45</v>
      </c>
      <c r="I1021" s="270" t="s">
        <v>300</v>
      </c>
      <c r="J1021" s="270" t="s">
        <v>301</v>
      </c>
      <c r="K1021" s="270" t="s">
        <v>185</v>
      </c>
      <c r="L1021" s="270" t="s">
        <v>38</v>
      </c>
      <c r="M1021" s="271">
        <v>3963</v>
      </c>
    </row>
    <row r="1022" spans="1:13" ht="13.5" x14ac:dyDescent="0.25">
      <c r="A1022" s="270" t="s">
        <v>1593</v>
      </c>
      <c r="B1022" s="270" t="s">
        <v>1594</v>
      </c>
      <c r="C1022" s="270" t="s">
        <v>31</v>
      </c>
      <c r="D1022" s="240">
        <v>4583</v>
      </c>
      <c r="E1022" s="239" t="s">
        <v>1582</v>
      </c>
      <c r="F1022" s="270" t="s">
        <v>299</v>
      </c>
      <c r="G1022" s="270" t="s">
        <v>282</v>
      </c>
      <c r="H1022" s="270" t="s">
        <v>45</v>
      </c>
      <c r="I1022" s="270" t="s">
        <v>300</v>
      </c>
      <c r="J1022" s="270" t="s">
        <v>301</v>
      </c>
      <c r="K1022" s="270" t="s">
        <v>185</v>
      </c>
      <c r="L1022" s="270" t="s">
        <v>40</v>
      </c>
      <c r="M1022" s="271">
        <v>6605</v>
      </c>
    </row>
    <row r="1023" spans="1:13" ht="13.5" x14ac:dyDescent="0.25">
      <c r="A1023" s="270" t="s">
        <v>1591</v>
      </c>
      <c r="B1023" s="270" t="s">
        <v>1592</v>
      </c>
      <c r="C1023" s="270" t="s">
        <v>31</v>
      </c>
      <c r="D1023" s="240">
        <v>4583</v>
      </c>
      <c r="E1023" s="239" t="s">
        <v>1582</v>
      </c>
      <c r="F1023" s="270" t="s">
        <v>299</v>
      </c>
      <c r="G1023" s="270" t="s">
        <v>282</v>
      </c>
      <c r="H1023" s="270" t="s">
        <v>45</v>
      </c>
      <c r="I1023" s="270" t="s">
        <v>300</v>
      </c>
      <c r="J1023" s="270" t="s">
        <v>301</v>
      </c>
      <c r="K1023" s="270" t="s">
        <v>197</v>
      </c>
      <c r="L1023" s="270" t="s">
        <v>38</v>
      </c>
      <c r="M1023" s="271">
        <v>3303</v>
      </c>
    </row>
    <row r="1024" spans="1:13" ht="13.5" x14ac:dyDescent="0.25">
      <c r="A1024" s="270" t="s">
        <v>1583</v>
      </c>
      <c r="B1024" s="270" t="s">
        <v>1584</v>
      </c>
      <c r="C1024" s="270" t="s">
        <v>31</v>
      </c>
      <c r="D1024" s="240">
        <v>4583</v>
      </c>
      <c r="E1024" s="239" t="s">
        <v>1582</v>
      </c>
      <c r="F1024" s="270" t="s">
        <v>299</v>
      </c>
      <c r="G1024" s="270" t="s">
        <v>282</v>
      </c>
      <c r="H1024" s="270" t="s">
        <v>45</v>
      </c>
      <c r="I1024" s="270" t="s">
        <v>300</v>
      </c>
      <c r="J1024" s="270" t="s">
        <v>301</v>
      </c>
      <c r="K1024" s="270" t="s">
        <v>184</v>
      </c>
      <c r="L1024" s="270" t="s">
        <v>38</v>
      </c>
      <c r="M1024" s="271">
        <v>6605</v>
      </c>
    </row>
    <row r="1025" spans="1:13" ht="13.5" x14ac:dyDescent="0.25">
      <c r="A1025" s="270" t="s">
        <v>1589</v>
      </c>
      <c r="B1025" s="270" t="s">
        <v>1590</v>
      </c>
      <c r="C1025" s="270" t="s">
        <v>31</v>
      </c>
      <c r="D1025" s="240">
        <v>4583</v>
      </c>
      <c r="E1025" s="239" t="s">
        <v>1582</v>
      </c>
      <c r="F1025" s="270" t="s">
        <v>299</v>
      </c>
      <c r="G1025" s="270" t="s">
        <v>282</v>
      </c>
      <c r="H1025" s="270" t="s">
        <v>45</v>
      </c>
      <c r="I1025" s="270" t="s">
        <v>300</v>
      </c>
      <c r="J1025" s="270" t="s">
        <v>301</v>
      </c>
      <c r="K1025" s="270" t="s">
        <v>197</v>
      </c>
      <c r="L1025" s="270" t="s">
        <v>40</v>
      </c>
      <c r="M1025" s="271">
        <v>5284</v>
      </c>
    </row>
    <row r="1026" spans="1:13" ht="13.5" x14ac:dyDescent="0.25">
      <c r="A1026" s="270" t="s">
        <v>1609</v>
      </c>
      <c r="B1026" s="270" t="s">
        <v>1598</v>
      </c>
      <c r="C1026" s="270" t="s">
        <v>31</v>
      </c>
      <c r="D1026" s="240">
        <v>4583</v>
      </c>
      <c r="E1026" s="239" t="s">
        <v>1582</v>
      </c>
      <c r="F1026" s="270" t="s">
        <v>299</v>
      </c>
      <c r="G1026" s="270" t="s">
        <v>282</v>
      </c>
      <c r="H1026" s="270" t="s">
        <v>45</v>
      </c>
      <c r="I1026" s="270" t="s">
        <v>302</v>
      </c>
      <c r="J1026" s="270" t="s">
        <v>303</v>
      </c>
      <c r="K1026" s="270" t="s">
        <v>184</v>
      </c>
      <c r="L1026" s="270" t="s">
        <v>40</v>
      </c>
      <c r="M1026" s="271">
        <v>9908</v>
      </c>
    </row>
    <row r="1027" spans="1:13" ht="13.5" x14ac:dyDescent="0.25">
      <c r="A1027" s="270" t="s">
        <v>1608</v>
      </c>
      <c r="B1027" s="270" t="s">
        <v>1596</v>
      </c>
      <c r="C1027" s="270" t="s">
        <v>31</v>
      </c>
      <c r="D1027" s="240">
        <v>4583</v>
      </c>
      <c r="E1027" s="239" t="s">
        <v>1582</v>
      </c>
      <c r="F1027" s="270" t="s">
        <v>299</v>
      </c>
      <c r="G1027" s="270" t="s">
        <v>282</v>
      </c>
      <c r="H1027" s="270" t="s">
        <v>45</v>
      </c>
      <c r="I1027" s="270" t="s">
        <v>302</v>
      </c>
      <c r="J1027" s="270" t="s">
        <v>303</v>
      </c>
      <c r="K1027" s="270" t="s">
        <v>185</v>
      </c>
      <c r="L1027" s="270" t="s">
        <v>38</v>
      </c>
      <c r="M1027" s="271">
        <v>3963</v>
      </c>
    </row>
    <row r="1028" spans="1:13" ht="13.5" x14ac:dyDescent="0.25">
      <c r="A1028" s="270" t="s">
        <v>1607</v>
      </c>
      <c r="B1028" s="270" t="s">
        <v>1594</v>
      </c>
      <c r="C1028" s="270" t="s">
        <v>31</v>
      </c>
      <c r="D1028" s="240">
        <v>4583</v>
      </c>
      <c r="E1028" s="239" t="s">
        <v>1582</v>
      </c>
      <c r="F1028" s="270" t="s">
        <v>299</v>
      </c>
      <c r="G1028" s="270" t="s">
        <v>282</v>
      </c>
      <c r="H1028" s="270" t="s">
        <v>45</v>
      </c>
      <c r="I1028" s="270" t="s">
        <v>302</v>
      </c>
      <c r="J1028" s="270" t="s">
        <v>303</v>
      </c>
      <c r="K1028" s="270" t="s">
        <v>185</v>
      </c>
      <c r="L1028" s="270" t="s">
        <v>40</v>
      </c>
      <c r="M1028" s="271">
        <v>6605</v>
      </c>
    </row>
    <row r="1029" spans="1:13" ht="13.5" x14ac:dyDescent="0.25">
      <c r="A1029" s="270" t="s">
        <v>1606</v>
      </c>
      <c r="B1029" s="270" t="s">
        <v>1592</v>
      </c>
      <c r="C1029" s="270" t="s">
        <v>31</v>
      </c>
      <c r="D1029" s="240">
        <v>4583</v>
      </c>
      <c r="E1029" s="239" t="s">
        <v>1582</v>
      </c>
      <c r="F1029" s="270" t="s">
        <v>299</v>
      </c>
      <c r="G1029" s="270" t="s">
        <v>282</v>
      </c>
      <c r="H1029" s="270" t="s">
        <v>45</v>
      </c>
      <c r="I1029" s="270" t="s">
        <v>302</v>
      </c>
      <c r="J1029" s="270" t="s">
        <v>303</v>
      </c>
      <c r="K1029" s="270" t="s">
        <v>197</v>
      </c>
      <c r="L1029" s="270" t="s">
        <v>38</v>
      </c>
      <c r="M1029" s="271">
        <v>3303</v>
      </c>
    </row>
    <row r="1030" spans="1:13" ht="13.5" x14ac:dyDescent="0.25">
      <c r="A1030" s="270" t="s">
        <v>1602</v>
      </c>
      <c r="B1030" s="270" t="s">
        <v>1584</v>
      </c>
      <c r="C1030" s="270" t="s">
        <v>31</v>
      </c>
      <c r="D1030" s="240">
        <v>4583</v>
      </c>
      <c r="E1030" s="239" t="s">
        <v>1582</v>
      </c>
      <c r="F1030" s="270" t="s">
        <v>299</v>
      </c>
      <c r="G1030" s="270" t="s">
        <v>282</v>
      </c>
      <c r="H1030" s="270" t="s">
        <v>45</v>
      </c>
      <c r="I1030" s="270" t="s">
        <v>302</v>
      </c>
      <c r="J1030" s="270" t="s">
        <v>303</v>
      </c>
      <c r="K1030" s="270" t="s">
        <v>184</v>
      </c>
      <c r="L1030" s="270" t="s">
        <v>38</v>
      </c>
      <c r="M1030" s="271">
        <v>6605</v>
      </c>
    </row>
    <row r="1031" spans="1:13" ht="13.5" x14ac:dyDescent="0.25">
      <c r="A1031" s="270" t="s">
        <v>1605</v>
      </c>
      <c r="B1031" s="270" t="s">
        <v>1590</v>
      </c>
      <c r="C1031" s="270" t="s">
        <v>31</v>
      </c>
      <c r="D1031" s="240">
        <v>4583</v>
      </c>
      <c r="E1031" s="239" t="s">
        <v>1582</v>
      </c>
      <c r="F1031" s="270" t="s">
        <v>299</v>
      </c>
      <c r="G1031" s="270" t="s">
        <v>282</v>
      </c>
      <c r="H1031" s="270" t="s">
        <v>45</v>
      </c>
      <c r="I1031" s="270" t="s">
        <v>302</v>
      </c>
      <c r="J1031" s="270" t="s">
        <v>303</v>
      </c>
      <c r="K1031" s="270" t="s">
        <v>197</v>
      </c>
      <c r="L1031" s="270" t="s">
        <v>40</v>
      </c>
      <c r="M1031" s="271">
        <v>5284</v>
      </c>
    </row>
    <row r="1032" spans="1:13" ht="13.5" x14ac:dyDescent="0.25">
      <c r="A1032" s="270" t="s">
        <v>1619</v>
      </c>
      <c r="B1032" s="270" t="s">
        <v>1598</v>
      </c>
      <c r="C1032" s="270" t="s">
        <v>31</v>
      </c>
      <c r="D1032" s="240">
        <v>4583</v>
      </c>
      <c r="E1032" s="239" t="s">
        <v>1582</v>
      </c>
      <c r="F1032" s="270" t="s">
        <v>299</v>
      </c>
      <c r="G1032" s="270" t="s">
        <v>282</v>
      </c>
      <c r="H1032" s="270" t="s">
        <v>45</v>
      </c>
      <c r="I1032" s="270" t="s">
        <v>304</v>
      </c>
      <c r="J1032" s="270" t="s">
        <v>305</v>
      </c>
      <c r="K1032" s="270" t="s">
        <v>184</v>
      </c>
      <c r="L1032" s="270" t="s">
        <v>40</v>
      </c>
      <c r="M1032" s="271">
        <v>9908</v>
      </c>
    </row>
    <row r="1033" spans="1:13" ht="13.5" x14ac:dyDescent="0.25">
      <c r="A1033" s="270" t="s">
        <v>1618</v>
      </c>
      <c r="B1033" s="270" t="s">
        <v>1596</v>
      </c>
      <c r="C1033" s="270" t="s">
        <v>31</v>
      </c>
      <c r="D1033" s="240">
        <v>4583</v>
      </c>
      <c r="E1033" s="239" t="s">
        <v>1582</v>
      </c>
      <c r="F1033" s="270" t="s">
        <v>299</v>
      </c>
      <c r="G1033" s="270" t="s">
        <v>282</v>
      </c>
      <c r="H1033" s="270" t="s">
        <v>45</v>
      </c>
      <c r="I1033" s="270" t="s">
        <v>304</v>
      </c>
      <c r="J1033" s="270" t="s">
        <v>305</v>
      </c>
      <c r="K1033" s="270" t="s">
        <v>185</v>
      </c>
      <c r="L1033" s="270" t="s">
        <v>38</v>
      </c>
      <c r="M1033" s="271">
        <v>3963</v>
      </c>
    </row>
    <row r="1034" spans="1:13" ht="13.5" x14ac:dyDescent="0.25">
      <c r="A1034" s="270" t="s">
        <v>1617</v>
      </c>
      <c r="B1034" s="270" t="s">
        <v>1594</v>
      </c>
      <c r="C1034" s="270" t="s">
        <v>31</v>
      </c>
      <c r="D1034" s="240">
        <v>4583</v>
      </c>
      <c r="E1034" s="239" t="s">
        <v>1582</v>
      </c>
      <c r="F1034" s="270" t="s">
        <v>299</v>
      </c>
      <c r="G1034" s="270" t="s">
        <v>282</v>
      </c>
      <c r="H1034" s="270" t="s">
        <v>45</v>
      </c>
      <c r="I1034" s="270" t="s">
        <v>304</v>
      </c>
      <c r="J1034" s="270" t="s">
        <v>305</v>
      </c>
      <c r="K1034" s="270" t="s">
        <v>185</v>
      </c>
      <c r="L1034" s="270" t="s">
        <v>40</v>
      </c>
      <c r="M1034" s="271">
        <v>6605</v>
      </c>
    </row>
    <row r="1035" spans="1:13" ht="13.5" x14ac:dyDescent="0.25">
      <c r="A1035" s="270" t="s">
        <v>1616</v>
      </c>
      <c r="B1035" s="270" t="s">
        <v>1592</v>
      </c>
      <c r="C1035" s="270" t="s">
        <v>31</v>
      </c>
      <c r="D1035" s="240">
        <v>4583</v>
      </c>
      <c r="E1035" s="239" t="s">
        <v>1582</v>
      </c>
      <c r="F1035" s="270" t="s">
        <v>299</v>
      </c>
      <c r="G1035" s="270" t="s">
        <v>282</v>
      </c>
      <c r="H1035" s="270" t="s">
        <v>45</v>
      </c>
      <c r="I1035" s="270" t="s">
        <v>304</v>
      </c>
      <c r="J1035" s="270" t="s">
        <v>305</v>
      </c>
      <c r="K1035" s="270" t="s">
        <v>197</v>
      </c>
      <c r="L1035" s="270" t="s">
        <v>38</v>
      </c>
      <c r="M1035" s="271">
        <v>3303</v>
      </c>
    </row>
    <row r="1036" spans="1:13" ht="13.5" x14ac:dyDescent="0.25">
      <c r="A1036" s="270" t="s">
        <v>1612</v>
      </c>
      <c r="B1036" s="270" t="s">
        <v>1584</v>
      </c>
      <c r="C1036" s="270" t="s">
        <v>31</v>
      </c>
      <c r="D1036" s="240">
        <v>4583</v>
      </c>
      <c r="E1036" s="239" t="s">
        <v>1582</v>
      </c>
      <c r="F1036" s="270" t="s">
        <v>299</v>
      </c>
      <c r="G1036" s="270" t="s">
        <v>282</v>
      </c>
      <c r="H1036" s="270" t="s">
        <v>45</v>
      </c>
      <c r="I1036" s="270" t="s">
        <v>304</v>
      </c>
      <c r="J1036" s="270" t="s">
        <v>305</v>
      </c>
      <c r="K1036" s="270" t="s">
        <v>184</v>
      </c>
      <c r="L1036" s="270" t="s">
        <v>38</v>
      </c>
      <c r="M1036" s="271">
        <v>6605</v>
      </c>
    </row>
    <row r="1037" spans="1:13" ht="13.5" x14ac:dyDescent="0.25">
      <c r="A1037" s="270" t="s">
        <v>1615</v>
      </c>
      <c r="B1037" s="270" t="s">
        <v>1590</v>
      </c>
      <c r="C1037" s="270" t="s">
        <v>31</v>
      </c>
      <c r="D1037" s="240">
        <v>4583</v>
      </c>
      <c r="E1037" s="239" t="s">
        <v>1582</v>
      </c>
      <c r="F1037" s="270" t="s">
        <v>299</v>
      </c>
      <c r="G1037" s="270" t="s">
        <v>282</v>
      </c>
      <c r="H1037" s="270" t="s">
        <v>45</v>
      </c>
      <c r="I1037" s="270" t="s">
        <v>304</v>
      </c>
      <c r="J1037" s="270" t="s">
        <v>305</v>
      </c>
      <c r="K1037" s="270" t="s">
        <v>197</v>
      </c>
      <c r="L1037" s="270" t="s">
        <v>40</v>
      </c>
      <c r="M1037" s="271">
        <v>5284</v>
      </c>
    </row>
    <row r="1038" spans="1:13" ht="13.5" x14ac:dyDescent="0.25">
      <c r="A1038" s="270" t="s">
        <v>1629</v>
      </c>
      <c r="B1038" s="270" t="s">
        <v>1598</v>
      </c>
      <c r="C1038" s="270" t="s">
        <v>31</v>
      </c>
      <c r="D1038" s="240">
        <v>4583</v>
      </c>
      <c r="E1038" s="239" t="s">
        <v>1582</v>
      </c>
      <c r="F1038" s="270" t="s">
        <v>299</v>
      </c>
      <c r="G1038" s="270" t="s">
        <v>282</v>
      </c>
      <c r="H1038" s="270" t="s">
        <v>45</v>
      </c>
      <c r="I1038" s="270" t="s">
        <v>306</v>
      </c>
      <c r="J1038" s="270" t="s">
        <v>307</v>
      </c>
      <c r="K1038" s="270" t="s">
        <v>184</v>
      </c>
      <c r="L1038" s="270" t="s">
        <v>40</v>
      </c>
      <c r="M1038" s="271">
        <v>9908</v>
      </c>
    </row>
    <row r="1039" spans="1:13" ht="13.5" x14ac:dyDescent="0.25">
      <c r="A1039" s="270" t="s">
        <v>1628</v>
      </c>
      <c r="B1039" s="270" t="s">
        <v>1596</v>
      </c>
      <c r="C1039" s="270" t="s">
        <v>31</v>
      </c>
      <c r="D1039" s="240">
        <v>4583</v>
      </c>
      <c r="E1039" s="239" t="s">
        <v>1582</v>
      </c>
      <c r="F1039" s="270" t="s">
        <v>299</v>
      </c>
      <c r="G1039" s="270" t="s">
        <v>282</v>
      </c>
      <c r="H1039" s="270" t="s">
        <v>45</v>
      </c>
      <c r="I1039" s="270" t="s">
        <v>306</v>
      </c>
      <c r="J1039" s="270" t="s">
        <v>307</v>
      </c>
      <c r="K1039" s="270" t="s">
        <v>185</v>
      </c>
      <c r="L1039" s="270" t="s">
        <v>38</v>
      </c>
      <c r="M1039" s="271">
        <v>3963</v>
      </c>
    </row>
    <row r="1040" spans="1:13" ht="13.5" x14ac:dyDescent="0.25">
      <c r="A1040" s="270" t="s">
        <v>1627</v>
      </c>
      <c r="B1040" s="270" t="s">
        <v>1594</v>
      </c>
      <c r="C1040" s="270" t="s">
        <v>31</v>
      </c>
      <c r="D1040" s="240">
        <v>4583</v>
      </c>
      <c r="E1040" s="239" t="s">
        <v>1582</v>
      </c>
      <c r="F1040" s="270" t="s">
        <v>299</v>
      </c>
      <c r="G1040" s="270" t="s">
        <v>282</v>
      </c>
      <c r="H1040" s="270" t="s">
        <v>45</v>
      </c>
      <c r="I1040" s="270" t="s">
        <v>306</v>
      </c>
      <c r="J1040" s="270" t="s">
        <v>307</v>
      </c>
      <c r="K1040" s="270" t="s">
        <v>185</v>
      </c>
      <c r="L1040" s="270" t="s">
        <v>40</v>
      </c>
      <c r="M1040" s="271">
        <v>6605</v>
      </c>
    </row>
    <row r="1041" spans="1:13" ht="13.5" x14ac:dyDescent="0.25">
      <c r="A1041" s="270" t="s">
        <v>1626</v>
      </c>
      <c r="B1041" s="270" t="s">
        <v>1592</v>
      </c>
      <c r="C1041" s="270" t="s">
        <v>31</v>
      </c>
      <c r="D1041" s="240">
        <v>4583</v>
      </c>
      <c r="E1041" s="239" t="s">
        <v>1582</v>
      </c>
      <c r="F1041" s="270" t="s">
        <v>299</v>
      </c>
      <c r="G1041" s="270" t="s">
        <v>282</v>
      </c>
      <c r="H1041" s="270" t="s">
        <v>45</v>
      </c>
      <c r="I1041" s="270" t="s">
        <v>306</v>
      </c>
      <c r="J1041" s="270" t="s">
        <v>307</v>
      </c>
      <c r="K1041" s="270" t="s">
        <v>197</v>
      </c>
      <c r="L1041" s="270" t="s">
        <v>38</v>
      </c>
      <c r="M1041" s="271">
        <v>3303</v>
      </c>
    </row>
    <row r="1042" spans="1:13" ht="13.5" x14ac:dyDescent="0.25">
      <c r="A1042" s="270" t="s">
        <v>1622</v>
      </c>
      <c r="B1042" s="270" t="s">
        <v>1584</v>
      </c>
      <c r="C1042" s="270" t="s">
        <v>31</v>
      </c>
      <c r="D1042" s="240">
        <v>4583</v>
      </c>
      <c r="E1042" s="239" t="s">
        <v>1582</v>
      </c>
      <c r="F1042" s="270" t="s">
        <v>299</v>
      </c>
      <c r="G1042" s="270" t="s">
        <v>282</v>
      </c>
      <c r="H1042" s="270" t="s">
        <v>45</v>
      </c>
      <c r="I1042" s="270" t="s">
        <v>306</v>
      </c>
      <c r="J1042" s="270" t="s">
        <v>307</v>
      </c>
      <c r="K1042" s="270" t="s">
        <v>184</v>
      </c>
      <c r="L1042" s="270" t="s">
        <v>38</v>
      </c>
      <c r="M1042" s="271">
        <v>6605</v>
      </c>
    </row>
    <row r="1043" spans="1:13" ht="13.5" x14ac:dyDescent="0.25">
      <c r="A1043" s="270" t="s">
        <v>1625</v>
      </c>
      <c r="B1043" s="270" t="s">
        <v>1590</v>
      </c>
      <c r="C1043" s="270" t="s">
        <v>31</v>
      </c>
      <c r="D1043" s="240">
        <v>4583</v>
      </c>
      <c r="E1043" s="239" t="s">
        <v>1582</v>
      </c>
      <c r="F1043" s="270" t="s">
        <v>299</v>
      </c>
      <c r="G1043" s="270" t="s">
        <v>282</v>
      </c>
      <c r="H1043" s="270" t="s">
        <v>45</v>
      </c>
      <c r="I1043" s="270" t="s">
        <v>306</v>
      </c>
      <c r="J1043" s="270" t="s">
        <v>307</v>
      </c>
      <c r="K1043" s="270" t="s">
        <v>197</v>
      </c>
      <c r="L1043" s="270" t="s">
        <v>40</v>
      </c>
      <c r="M1043" s="271">
        <v>5284</v>
      </c>
    </row>
    <row r="1044" spans="1:13" ht="13.5" x14ac:dyDescent="0.25">
      <c r="A1044" s="270" t="s">
        <v>1639</v>
      </c>
      <c r="B1044" s="270" t="s">
        <v>1598</v>
      </c>
      <c r="C1044" s="270" t="s">
        <v>31</v>
      </c>
      <c r="D1044" s="240">
        <v>4583</v>
      </c>
      <c r="E1044" s="239" t="s">
        <v>1582</v>
      </c>
      <c r="F1044" s="270" t="s">
        <v>299</v>
      </c>
      <c r="G1044" s="270" t="s">
        <v>282</v>
      </c>
      <c r="H1044" s="270" t="s">
        <v>45</v>
      </c>
      <c r="I1044" s="270" t="s">
        <v>308</v>
      </c>
      <c r="J1044" s="270" t="s">
        <v>309</v>
      </c>
      <c r="K1044" s="270" t="s">
        <v>184</v>
      </c>
      <c r="L1044" s="270" t="s">
        <v>40</v>
      </c>
      <c r="M1044" s="271">
        <v>9908</v>
      </c>
    </row>
    <row r="1045" spans="1:13" ht="13.5" x14ac:dyDescent="0.25">
      <c r="A1045" s="270" t="s">
        <v>1638</v>
      </c>
      <c r="B1045" s="270" t="s">
        <v>1596</v>
      </c>
      <c r="C1045" s="270" t="s">
        <v>31</v>
      </c>
      <c r="D1045" s="240">
        <v>4583</v>
      </c>
      <c r="E1045" s="239" t="s">
        <v>1582</v>
      </c>
      <c r="F1045" s="270" t="s">
        <v>299</v>
      </c>
      <c r="G1045" s="270" t="s">
        <v>282</v>
      </c>
      <c r="H1045" s="270" t="s">
        <v>45</v>
      </c>
      <c r="I1045" s="270" t="s">
        <v>308</v>
      </c>
      <c r="J1045" s="270" t="s">
        <v>309</v>
      </c>
      <c r="K1045" s="270" t="s">
        <v>185</v>
      </c>
      <c r="L1045" s="270" t="s">
        <v>38</v>
      </c>
      <c r="M1045" s="271">
        <v>3963</v>
      </c>
    </row>
    <row r="1046" spans="1:13" ht="13.5" x14ac:dyDescent="0.25">
      <c r="A1046" s="270" t="s">
        <v>1637</v>
      </c>
      <c r="B1046" s="270" t="s">
        <v>1594</v>
      </c>
      <c r="C1046" s="270" t="s">
        <v>31</v>
      </c>
      <c r="D1046" s="240">
        <v>4583</v>
      </c>
      <c r="E1046" s="239" t="s">
        <v>1582</v>
      </c>
      <c r="F1046" s="270" t="s">
        <v>299</v>
      </c>
      <c r="G1046" s="270" t="s">
        <v>282</v>
      </c>
      <c r="H1046" s="270" t="s">
        <v>45</v>
      </c>
      <c r="I1046" s="270" t="s">
        <v>308</v>
      </c>
      <c r="J1046" s="270" t="s">
        <v>309</v>
      </c>
      <c r="K1046" s="270" t="s">
        <v>185</v>
      </c>
      <c r="L1046" s="270" t="s">
        <v>40</v>
      </c>
      <c r="M1046" s="271">
        <v>6605</v>
      </c>
    </row>
    <row r="1047" spans="1:13" ht="13.5" x14ac:dyDescent="0.25">
      <c r="A1047" s="270" t="s">
        <v>1636</v>
      </c>
      <c r="B1047" s="270" t="s">
        <v>1592</v>
      </c>
      <c r="C1047" s="270" t="s">
        <v>31</v>
      </c>
      <c r="D1047" s="240">
        <v>4583</v>
      </c>
      <c r="E1047" s="239" t="s">
        <v>1582</v>
      </c>
      <c r="F1047" s="270" t="s">
        <v>299</v>
      </c>
      <c r="G1047" s="270" t="s">
        <v>282</v>
      </c>
      <c r="H1047" s="270" t="s">
        <v>45</v>
      </c>
      <c r="I1047" s="270" t="s">
        <v>308</v>
      </c>
      <c r="J1047" s="270" t="s">
        <v>309</v>
      </c>
      <c r="K1047" s="270" t="s">
        <v>197</v>
      </c>
      <c r="L1047" s="270" t="s">
        <v>38</v>
      </c>
      <c r="M1047" s="271">
        <v>3303</v>
      </c>
    </row>
    <row r="1048" spans="1:13" ht="13.5" x14ac:dyDescent="0.25">
      <c r="A1048" s="270" t="s">
        <v>1632</v>
      </c>
      <c r="B1048" s="270" t="s">
        <v>1584</v>
      </c>
      <c r="C1048" s="270" t="s">
        <v>31</v>
      </c>
      <c r="D1048" s="240">
        <v>4583</v>
      </c>
      <c r="E1048" s="239" t="s">
        <v>1582</v>
      </c>
      <c r="F1048" s="270" t="s">
        <v>299</v>
      </c>
      <c r="G1048" s="270" t="s">
        <v>282</v>
      </c>
      <c r="H1048" s="270" t="s">
        <v>45</v>
      </c>
      <c r="I1048" s="270" t="s">
        <v>308</v>
      </c>
      <c r="J1048" s="270" t="s">
        <v>309</v>
      </c>
      <c r="K1048" s="270" t="s">
        <v>184</v>
      </c>
      <c r="L1048" s="270" t="s">
        <v>38</v>
      </c>
      <c r="M1048" s="271">
        <v>6605</v>
      </c>
    </row>
    <row r="1049" spans="1:13" ht="13.5" x14ac:dyDescent="0.25">
      <c r="A1049" s="270" t="s">
        <v>1635</v>
      </c>
      <c r="B1049" s="270" t="s">
        <v>1590</v>
      </c>
      <c r="C1049" s="270" t="s">
        <v>31</v>
      </c>
      <c r="D1049" s="240">
        <v>4583</v>
      </c>
      <c r="E1049" s="239" t="s">
        <v>1582</v>
      </c>
      <c r="F1049" s="270" t="s">
        <v>299</v>
      </c>
      <c r="G1049" s="270" t="s">
        <v>282</v>
      </c>
      <c r="H1049" s="270" t="s">
        <v>45</v>
      </c>
      <c r="I1049" s="270" t="s">
        <v>308</v>
      </c>
      <c r="J1049" s="270" t="s">
        <v>309</v>
      </c>
      <c r="K1049" s="270" t="s">
        <v>197</v>
      </c>
      <c r="L1049" s="270" t="s">
        <v>40</v>
      </c>
      <c r="M1049" s="271">
        <v>5284</v>
      </c>
    </row>
    <row r="1050" spans="1:13" ht="13.5" x14ac:dyDescent="0.25">
      <c r="A1050" s="270" t="s">
        <v>1649</v>
      </c>
      <c r="B1050" s="270" t="s">
        <v>1598</v>
      </c>
      <c r="C1050" s="270" t="s">
        <v>31</v>
      </c>
      <c r="D1050" s="240">
        <v>4583</v>
      </c>
      <c r="E1050" s="239" t="s">
        <v>1582</v>
      </c>
      <c r="F1050" s="270" t="s">
        <v>299</v>
      </c>
      <c r="G1050" s="270" t="s">
        <v>282</v>
      </c>
      <c r="H1050" s="270" t="s">
        <v>45</v>
      </c>
      <c r="I1050" s="270" t="s">
        <v>46</v>
      </c>
      <c r="J1050" s="270" t="s">
        <v>310</v>
      </c>
      <c r="K1050" s="270" t="s">
        <v>184</v>
      </c>
      <c r="L1050" s="270" t="s">
        <v>40</v>
      </c>
      <c r="M1050" s="271">
        <v>9908</v>
      </c>
    </row>
    <row r="1051" spans="1:13" ht="13.5" x14ac:dyDescent="0.25">
      <c r="A1051" s="270" t="s">
        <v>1648</v>
      </c>
      <c r="B1051" s="270" t="s">
        <v>1596</v>
      </c>
      <c r="C1051" s="270" t="s">
        <v>31</v>
      </c>
      <c r="D1051" s="240">
        <v>4583</v>
      </c>
      <c r="E1051" s="239" t="s">
        <v>1582</v>
      </c>
      <c r="F1051" s="270" t="s">
        <v>299</v>
      </c>
      <c r="G1051" s="270" t="s">
        <v>282</v>
      </c>
      <c r="H1051" s="270" t="s">
        <v>45</v>
      </c>
      <c r="I1051" s="270" t="s">
        <v>46</v>
      </c>
      <c r="J1051" s="270" t="s">
        <v>310</v>
      </c>
      <c r="K1051" s="270" t="s">
        <v>185</v>
      </c>
      <c r="L1051" s="270" t="s">
        <v>38</v>
      </c>
      <c r="M1051" s="271">
        <v>3963</v>
      </c>
    </row>
    <row r="1052" spans="1:13" ht="13.5" x14ac:dyDescent="0.25">
      <c r="A1052" s="270" t="s">
        <v>1647</v>
      </c>
      <c r="B1052" s="270" t="s">
        <v>1594</v>
      </c>
      <c r="C1052" s="270" t="s">
        <v>31</v>
      </c>
      <c r="D1052" s="240">
        <v>4583</v>
      </c>
      <c r="E1052" s="239" t="s">
        <v>1582</v>
      </c>
      <c r="F1052" s="270" t="s">
        <v>299</v>
      </c>
      <c r="G1052" s="270" t="s">
        <v>282</v>
      </c>
      <c r="H1052" s="270" t="s">
        <v>45</v>
      </c>
      <c r="I1052" s="270" t="s">
        <v>46</v>
      </c>
      <c r="J1052" s="270" t="s">
        <v>310</v>
      </c>
      <c r="K1052" s="270" t="s">
        <v>185</v>
      </c>
      <c r="L1052" s="270" t="s">
        <v>40</v>
      </c>
      <c r="M1052" s="271">
        <v>6605</v>
      </c>
    </row>
    <row r="1053" spans="1:13" ht="13.5" x14ac:dyDescent="0.25">
      <c r="A1053" s="270" t="s">
        <v>1646</v>
      </c>
      <c r="B1053" s="270" t="s">
        <v>1592</v>
      </c>
      <c r="C1053" s="270" t="s">
        <v>31</v>
      </c>
      <c r="D1053" s="240">
        <v>4583</v>
      </c>
      <c r="E1053" s="239" t="s">
        <v>1582</v>
      </c>
      <c r="F1053" s="270" t="s">
        <v>299</v>
      </c>
      <c r="G1053" s="270" t="s">
        <v>282</v>
      </c>
      <c r="H1053" s="270" t="s">
        <v>45</v>
      </c>
      <c r="I1053" s="270" t="s">
        <v>46</v>
      </c>
      <c r="J1053" s="270" t="s">
        <v>310</v>
      </c>
      <c r="K1053" s="270" t="s">
        <v>197</v>
      </c>
      <c r="L1053" s="270" t="s">
        <v>38</v>
      </c>
      <c r="M1053" s="271">
        <v>3303</v>
      </c>
    </row>
    <row r="1054" spans="1:13" ht="13.5" x14ac:dyDescent="0.25">
      <c r="A1054" s="270" t="s">
        <v>1642</v>
      </c>
      <c r="B1054" s="270" t="s">
        <v>1584</v>
      </c>
      <c r="C1054" s="270" t="s">
        <v>31</v>
      </c>
      <c r="D1054" s="240">
        <v>4583</v>
      </c>
      <c r="E1054" s="239" t="s">
        <v>1582</v>
      </c>
      <c r="F1054" s="270" t="s">
        <v>299</v>
      </c>
      <c r="G1054" s="270" t="s">
        <v>282</v>
      </c>
      <c r="H1054" s="270" t="s">
        <v>45</v>
      </c>
      <c r="I1054" s="270" t="s">
        <v>46</v>
      </c>
      <c r="J1054" s="270" t="s">
        <v>310</v>
      </c>
      <c r="K1054" s="270" t="s">
        <v>184</v>
      </c>
      <c r="L1054" s="270" t="s">
        <v>38</v>
      </c>
      <c r="M1054" s="271">
        <v>6605</v>
      </c>
    </row>
    <row r="1055" spans="1:13" ht="13.5" x14ac:dyDescent="0.25">
      <c r="A1055" s="270" t="s">
        <v>1645</v>
      </c>
      <c r="B1055" s="270" t="s">
        <v>1590</v>
      </c>
      <c r="C1055" s="270" t="s">
        <v>31</v>
      </c>
      <c r="D1055" s="240">
        <v>4583</v>
      </c>
      <c r="E1055" s="239" t="s">
        <v>1582</v>
      </c>
      <c r="F1055" s="270" t="s">
        <v>299</v>
      </c>
      <c r="G1055" s="270" t="s">
        <v>282</v>
      </c>
      <c r="H1055" s="270" t="s">
        <v>45</v>
      </c>
      <c r="I1055" s="270" t="s">
        <v>46</v>
      </c>
      <c r="J1055" s="270" t="s">
        <v>310</v>
      </c>
      <c r="K1055" s="270" t="s">
        <v>197</v>
      </c>
      <c r="L1055" s="270" t="s">
        <v>40</v>
      </c>
      <c r="M1055" s="271">
        <v>5284</v>
      </c>
    </row>
    <row r="1056" spans="1:13" ht="13.5" x14ac:dyDescent="0.25">
      <c r="A1056" s="270" t="s">
        <v>1659</v>
      </c>
      <c r="B1056" s="270" t="s">
        <v>1598</v>
      </c>
      <c r="C1056" s="270" t="s">
        <v>31</v>
      </c>
      <c r="D1056" s="240">
        <v>4583</v>
      </c>
      <c r="E1056" s="239" t="s">
        <v>1582</v>
      </c>
      <c r="F1056" s="270" t="s">
        <v>299</v>
      </c>
      <c r="G1056" s="270" t="s">
        <v>282</v>
      </c>
      <c r="H1056" s="270" t="s">
        <v>45</v>
      </c>
      <c r="I1056" s="270" t="s">
        <v>202</v>
      </c>
      <c r="J1056" s="270" t="s">
        <v>311</v>
      </c>
      <c r="K1056" s="270" t="s">
        <v>184</v>
      </c>
      <c r="L1056" s="270" t="s">
        <v>40</v>
      </c>
      <c r="M1056" s="271">
        <v>9581</v>
      </c>
    </row>
    <row r="1057" spans="1:13" ht="13.5" x14ac:dyDescent="0.25">
      <c r="A1057" s="270" t="s">
        <v>1658</v>
      </c>
      <c r="B1057" s="270" t="s">
        <v>1596</v>
      </c>
      <c r="C1057" s="270" t="s">
        <v>31</v>
      </c>
      <c r="D1057" s="240">
        <v>4583</v>
      </c>
      <c r="E1057" s="239" t="s">
        <v>1582</v>
      </c>
      <c r="F1057" s="270" t="s">
        <v>299</v>
      </c>
      <c r="G1057" s="270" t="s">
        <v>282</v>
      </c>
      <c r="H1057" s="270" t="s">
        <v>45</v>
      </c>
      <c r="I1057" s="270" t="s">
        <v>202</v>
      </c>
      <c r="J1057" s="270" t="s">
        <v>311</v>
      </c>
      <c r="K1057" s="270" t="s">
        <v>185</v>
      </c>
      <c r="L1057" s="270" t="s">
        <v>38</v>
      </c>
      <c r="M1057" s="271">
        <v>3832</v>
      </c>
    </row>
    <row r="1058" spans="1:13" ht="13.5" x14ac:dyDescent="0.25">
      <c r="A1058" s="270" t="s">
        <v>1657</v>
      </c>
      <c r="B1058" s="270" t="s">
        <v>1594</v>
      </c>
      <c r="C1058" s="270" t="s">
        <v>31</v>
      </c>
      <c r="D1058" s="240">
        <v>4583</v>
      </c>
      <c r="E1058" s="239" t="s">
        <v>1582</v>
      </c>
      <c r="F1058" s="270" t="s">
        <v>299</v>
      </c>
      <c r="G1058" s="270" t="s">
        <v>282</v>
      </c>
      <c r="H1058" s="270" t="s">
        <v>45</v>
      </c>
      <c r="I1058" s="270" t="s">
        <v>202</v>
      </c>
      <c r="J1058" s="270" t="s">
        <v>311</v>
      </c>
      <c r="K1058" s="270" t="s">
        <v>185</v>
      </c>
      <c r="L1058" s="270" t="s">
        <v>40</v>
      </c>
      <c r="M1058" s="271">
        <v>6387</v>
      </c>
    </row>
    <row r="1059" spans="1:13" ht="13.5" x14ac:dyDescent="0.25">
      <c r="A1059" s="270" t="s">
        <v>1656</v>
      </c>
      <c r="B1059" s="270" t="s">
        <v>1592</v>
      </c>
      <c r="C1059" s="270" t="s">
        <v>31</v>
      </c>
      <c r="D1059" s="240">
        <v>4583</v>
      </c>
      <c r="E1059" s="239" t="s">
        <v>1582</v>
      </c>
      <c r="F1059" s="270" t="s">
        <v>299</v>
      </c>
      <c r="G1059" s="270" t="s">
        <v>282</v>
      </c>
      <c r="H1059" s="270" t="s">
        <v>45</v>
      </c>
      <c r="I1059" s="270" t="s">
        <v>202</v>
      </c>
      <c r="J1059" s="270" t="s">
        <v>311</v>
      </c>
      <c r="K1059" s="270" t="s">
        <v>197</v>
      </c>
      <c r="L1059" s="270" t="s">
        <v>38</v>
      </c>
      <c r="M1059" s="271">
        <v>3194</v>
      </c>
    </row>
    <row r="1060" spans="1:13" ht="13.5" x14ac:dyDescent="0.25">
      <c r="A1060" s="270" t="s">
        <v>1652</v>
      </c>
      <c r="B1060" s="270" t="s">
        <v>1584</v>
      </c>
      <c r="C1060" s="270" t="s">
        <v>31</v>
      </c>
      <c r="D1060" s="240">
        <v>4583</v>
      </c>
      <c r="E1060" s="239" t="s">
        <v>1582</v>
      </c>
      <c r="F1060" s="270" t="s">
        <v>299</v>
      </c>
      <c r="G1060" s="270" t="s">
        <v>282</v>
      </c>
      <c r="H1060" s="270" t="s">
        <v>45</v>
      </c>
      <c r="I1060" s="270" t="s">
        <v>202</v>
      </c>
      <c r="J1060" s="270" t="s">
        <v>311</v>
      </c>
      <c r="K1060" s="270" t="s">
        <v>184</v>
      </c>
      <c r="L1060" s="270" t="s">
        <v>38</v>
      </c>
      <c r="M1060" s="271">
        <v>6387</v>
      </c>
    </row>
    <row r="1061" spans="1:13" ht="13.5" x14ac:dyDescent="0.25">
      <c r="A1061" s="270" t="s">
        <v>1655</v>
      </c>
      <c r="B1061" s="270" t="s">
        <v>1590</v>
      </c>
      <c r="C1061" s="270" t="s">
        <v>31</v>
      </c>
      <c r="D1061" s="240">
        <v>4583</v>
      </c>
      <c r="E1061" s="239" t="s">
        <v>1582</v>
      </c>
      <c r="F1061" s="270" t="s">
        <v>299</v>
      </c>
      <c r="G1061" s="270" t="s">
        <v>282</v>
      </c>
      <c r="H1061" s="270" t="s">
        <v>45</v>
      </c>
      <c r="I1061" s="270" t="s">
        <v>202</v>
      </c>
      <c r="J1061" s="270" t="s">
        <v>311</v>
      </c>
      <c r="K1061" s="270" t="s">
        <v>197</v>
      </c>
      <c r="L1061" s="270" t="s">
        <v>40</v>
      </c>
      <c r="M1061" s="271">
        <v>5110</v>
      </c>
    </row>
    <row r="1062" spans="1:13" ht="13.5" x14ac:dyDescent="0.25">
      <c r="A1062" s="270" t="s">
        <v>1669</v>
      </c>
      <c r="B1062" s="270" t="s">
        <v>1598</v>
      </c>
      <c r="C1062" s="270" t="s">
        <v>31</v>
      </c>
      <c r="D1062" s="240">
        <v>4583</v>
      </c>
      <c r="E1062" s="239" t="s">
        <v>1582</v>
      </c>
      <c r="F1062" s="270" t="s">
        <v>299</v>
      </c>
      <c r="G1062" s="270" t="s">
        <v>282</v>
      </c>
      <c r="H1062" s="270" t="s">
        <v>45</v>
      </c>
      <c r="I1062" s="270" t="s">
        <v>48</v>
      </c>
      <c r="J1062" s="270" t="s">
        <v>312</v>
      </c>
      <c r="K1062" s="270" t="s">
        <v>184</v>
      </c>
      <c r="L1062" s="270" t="s">
        <v>40</v>
      </c>
      <c r="M1062" s="271">
        <v>8972</v>
      </c>
    </row>
    <row r="1063" spans="1:13" ht="13.5" x14ac:dyDescent="0.25">
      <c r="A1063" s="270" t="s">
        <v>1668</v>
      </c>
      <c r="B1063" s="270" t="s">
        <v>1596</v>
      </c>
      <c r="C1063" s="270" t="s">
        <v>31</v>
      </c>
      <c r="D1063" s="240">
        <v>4583</v>
      </c>
      <c r="E1063" s="239" t="s">
        <v>1582</v>
      </c>
      <c r="F1063" s="270" t="s">
        <v>299</v>
      </c>
      <c r="G1063" s="270" t="s">
        <v>282</v>
      </c>
      <c r="H1063" s="270" t="s">
        <v>45</v>
      </c>
      <c r="I1063" s="270" t="s">
        <v>48</v>
      </c>
      <c r="J1063" s="270" t="s">
        <v>312</v>
      </c>
      <c r="K1063" s="270" t="s">
        <v>185</v>
      </c>
      <c r="L1063" s="270" t="s">
        <v>38</v>
      </c>
      <c r="M1063" s="271">
        <v>3589</v>
      </c>
    </row>
    <row r="1064" spans="1:13" ht="13.5" x14ac:dyDescent="0.25">
      <c r="A1064" s="270" t="s">
        <v>1667</v>
      </c>
      <c r="B1064" s="270" t="s">
        <v>1594</v>
      </c>
      <c r="C1064" s="270" t="s">
        <v>31</v>
      </c>
      <c r="D1064" s="240">
        <v>4583</v>
      </c>
      <c r="E1064" s="239" t="s">
        <v>1582</v>
      </c>
      <c r="F1064" s="270" t="s">
        <v>299</v>
      </c>
      <c r="G1064" s="270" t="s">
        <v>282</v>
      </c>
      <c r="H1064" s="270" t="s">
        <v>45</v>
      </c>
      <c r="I1064" s="270" t="s">
        <v>48</v>
      </c>
      <c r="J1064" s="270" t="s">
        <v>312</v>
      </c>
      <c r="K1064" s="270" t="s">
        <v>185</v>
      </c>
      <c r="L1064" s="270" t="s">
        <v>40</v>
      </c>
      <c r="M1064" s="271">
        <v>5981</v>
      </c>
    </row>
    <row r="1065" spans="1:13" ht="13.5" x14ac:dyDescent="0.25">
      <c r="A1065" s="270" t="s">
        <v>1666</v>
      </c>
      <c r="B1065" s="270" t="s">
        <v>1592</v>
      </c>
      <c r="C1065" s="270" t="s">
        <v>31</v>
      </c>
      <c r="D1065" s="240">
        <v>4583</v>
      </c>
      <c r="E1065" s="239" t="s">
        <v>1582</v>
      </c>
      <c r="F1065" s="270" t="s">
        <v>299</v>
      </c>
      <c r="G1065" s="270" t="s">
        <v>282</v>
      </c>
      <c r="H1065" s="270" t="s">
        <v>45</v>
      </c>
      <c r="I1065" s="270" t="s">
        <v>48</v>
      </c>
      <c r="J1065" s="270" t="s">
        <v>312</v>
      </c>
      <c r="K1065" s="270" t="s">
        <v>197</v>
      </c>
      <c r="L1065" s="270" t="s">
        <v>38</v>
      </c>
      <c r="M1065" s="271">
        <v>2991</v>
      </c>
    </row>
    <row r="1066" spans="1:13" ht="13.5" x14ac:dyDescent="0.25">
      <c r="A1066" s="270" t="s">
        <v>1662</v>
      </c>
      <c r="B1066" s="270" t="s">
        <v>1584</v>
      </c>
      <c r="C1066" s="270" t="s">
        <v>31</v>
      </c>
      <c r="D1066" s="240">
        <v>4583</v>
      </c>
      <c r="E1066" s="239" t="s">
        <v>1582</v>
      </c>
      <c r="F1066" s="270" t="s">
        <v>299</v>
      </c>
      <c r="G1066" s="270" t="s">
        <v>282</v>
      </c>
      <c r="H1066" s="270" t="s">
        <v>45</v>
      </c>
      <c r="I1066" s="270" t="s">
        <v>48</v>
      </c>
      <c r="J1066" s="270" t="s">
        <v>312</v>
      </c>
      <c r="K1066" s="270" t="s">
        <v>184</v>
      </c>
      <c r="L1066" s="270" t="s">
        <v>38</v>
      </c>
      <c r="M1066" s="271">
        <v>5981</v>
      </c>
    </row>
    <row r="1067" spans="1:13" ht="13.5" x14ac:dyDescent="0.25">
      <c r="A1067" s="270" t="s">
        <v>1665</v>
      </c>
      <c r="B1067" s="270" t="s">
        <v>1590</v>
      </c>
      <c r="C1067" s="270" t="s">
        <v>31</v>
      </c>
      <c r="D1067" s="240">
        <v>4583</v>
      </c>
      <c r="E1067" s="239" t="s">
        <v>1582</v>
      </c>
      <c r="F1067" s="270" t="s">
        <v>299</v>
      </c>
      <c r="G1067" s="270" t="s">
        <v>282</v>
      </c>
      <c r="H1067" s="270" t="s">
        <v>45</v>
      </c>
      <c r="I1067" s="270" t="s">
        <v>48</v>
      </c>
      <c r="J1067" s="270" t="s">
        <v>312</v>
      </c>
      <c r="K1067" s="270" t="s">
        <v>197</v>
      </c>
      <c r="L1067" s="270" t="s">
        <v>40</v>
      </c>
      <c r="M1067" s="271">
        <v>4785</v>
      </c>
    </row>
    <row r="1068" spans="1:13" ht="13.5" x14ac:dyDescent="0.25">
      <c r="A1068" s="270" t="s">
        <v>1679</v>
      </c>
      <c r="B1068" s="270" t="s">
        <v>1598</v>
      </c>
      <c r="C1068" s="270" t="s">
        <v>31</v>
      </c>
      <c r="D1068" s="240">
        <v>4583</v>
      </c>
      <c r="E1068" s="239" t="s">
        <v>1582</v>
      </c>
      <c r="F1068" s="270" t="s">
        <v>299</v>
      </c>
      <c r="G1068" s="270" t="s">
        <v>282</v>
      </c>
      <c r="H1068" s="270" t="s">
        <v>45</v>
      </c>
      <c r="I1068" s="270" t="s">
        <v>50</v>
      </c>
      <c r="J1068" s="270" t="s">
        <v>313</v>
      </c>
      <c r="K1068" s="270" t="s">
        <v>184</v>
      </c>
      <c r="L1068" s="270" t="s">
        <v>40</v>
      </c>
      <c r="M1068" s="271">
        <v>8399</v>
      </c>
    </row>
    <row r="1069" spans="1:13" ht="13.5" x14ac:dyDescent="0.25">
      <c r="A1069" s="270" t="s">
        <v>1678</v>
      </c>
      <c r="B1069" s="270" t="s">
        <v>1596</v>
      </c>
      <c r="C1069" s="270" t="s">
        <v>31</v>
      </c>
      <c r="D1069" s="240">
        <v>4583</v>
      </c>
      <c r="E1069" s="239" t="s">
        <v>1582</v>
      </c>
      <c r="F1069" s="270" t="s">
        <v>299</v>
      </c>
      <c r="G1069" s="270" t="s">
        <v>282</v>
      </c>
      <c r="H1069" s="270" t="s">
        <v>45</v>
      </c>
      <c r="I1069" s="270" t="s">
        <v>50</v>
      </c>
      <c r="J1069" s="270" t="s">
        <v>313</v>
      </c>
      <c r="K1069" s="270" t="s">
        <v>185</v>
      </c>
      <c r="L1069" s="270" t="s">
        <v>38</v>
      </c>
      <c r="M1069" s="271">
        <v>3360</v>
      </c>
    </row>
    <row r="1070" spans="1:13" ht="13.5" x14ac:dyDescent="0.25">
      <c r="A1070" s="270" t="s">
        <v>1677</v>
      </c>
      <c r="B1070" s="270" t="s">
        <v>1594</v>
      </c>
      <c r="C1070" s="270" t="s">
        <v>31</v>
      </c>
      <c r="D1070" s="240">
        <v>4583</v>
      </c>
      <c r="E1070" s="239" t="s">
        <v>1582</v>
      </c>
      <c r="F1070" s="270" t="s">
        <v>299</v>
      </c>
      <c r="G1070" s="270" t="s">
        <v>282</v>
      </c>
      <c r="H1070" s="270" t="s">
        <v>45</v>
      </c>
      <c r="I1070" s="270" t="s">
        <v>50</v>
      </c>
      <c r="J1070" s="270" t="s">
        <v>313</v>
      </c>
      <c r="K1070" s="270" t="s">
        <v>185</v>
      </c>
      <c r="L1070" s="270" t="s">
        <v>40</v>
      </c>
      <c r="M1070" s="271">
        <v>5599</v>
      </c>
    </row>
    <row r="1071" spans="1:13" ht="13.5" x14ac:dyDescent="0.25">
      <c r="A1071" s="270" t="s">
        <v>1676</v>
      </c>
      <c r="B1071" s="270" t="s">
        <v>1592</v>
      </c>
      <c r="C1071" s="270" t="s">
        <v>31</v>
      </c>
      <c r="D1071" s="240">
        <v>4583</v>
      </c>
      <c r="E1071" s="239" t="s">
        <v>1582</v>
      </c>
      <c r="F1071" s="270" t="s">
        <v>299</v>
      </c>
      <c r="G1071" s="270" t="s">
        <v>282</v>
      </c>
      <c r="H1071" s="270" t="s">
        <v>45</v>
      </c>
      <c r="I1071" s="270" t="s">
        <v>50</v>
      </c>
      <c r="J1071" s="270" t="s">
        <v>313</v>
      </c>
      <c r="K1071" s="270" t="s">
        <v>197</v>
      </c>
      <c r="L1071" s="270" t="s">
        <v>38</v>
      </c>
      <c r="M1071" s="271">
        <v>2800</v>
      </c>
    </row>
    <row r="1072" spans="1:13" ht="13.5" x14ac:dyDescent="0.25">
      <c r="A1072" s="270" t="s">
        <v>1672</v>
      </c>
      <c r="B1072" s="270" t="s">
        <v>1584</v>
      </c>
      <c r="C1072" s="270" t="s">
        <v>31</v>
      </c>
      <c r="D1072" s="240">
        <v>4583</v>
      </c>
      <c r="E1072" s="239" t="s">
        <v>1582</v>
      </c>
      <c r="F1072" s="270" t="s">
        <v>299</v>
      </c>
      <c r="G1072" s="270" t="s">
        <v>282</v>
      </c>
      <c r="H1072" s="270" t="s">
        <v>45</v>
      </c>
      <c r="I1072" s="270" t="s">
        <v>50</v>
      </c>
      <c r="J1072" s="270" t="s">
        <v>313</v>
      </c>
      <c r="K1072" s="270" t="s">
        <v>184</v>
      </c>
      <c r="L1072" s="270" t="s">
        <v>38</v>
      </c>
      <c r="M1072" s="271">
        <v>5599</v>
      </c>
    </row>
    <row r="1073" spans="1:13" ht="13.5" x14ac:dyDescent="0.25">
      <c r="A1073" s="270" t="s">
        <v>1675</v>
      </c>
      <c r="B1073" s="270" t="s">
        <v>1590</v>
      </c>
      <c r="C1073" s="270" t="s">
        <v>31</v>
      </c>
      <c r="D1073" s="240">
        <v>4583</v>
      </c>
      <c r="E1073" s="239" t="s">
        <v>1582</v>
      </c>
      <c r="F1073" s="270" t="s">
        <v>299</v>
      </c>
      <c r="G1073" s="270" t="s">
        <v>282</v>
      </c>
      <c r="H1073" s="270" t="s">
        <v>45</v>
      </c>
      <c r="I1073" s="270" t="s">
        <v>50</v>
      </c>
      <c r="J1073" s="270" t="s">
        <v>313</v>
      </c>
      <c r="K1073" s="270" t="s">
        <v>197</v>
      </c>
      <c r="L1073" s="270" t="s">
        <v>40</v>
      </c>
      <c r="M1073" s="271">
        <v>4480</v>
      </c>
    </row>
    <row r="1074" spans="1:13" ht="13.5" x14ac:dyDescent="0.25">
      <c r="A1074" s="270" t="s">
        <v>1689</v>
      </c>
      <c r="B1074" s="270" t="s">
        <v>1598</v>
      </c>
      <c r="C1074" s="270" t="s">
        <v>31</v>
      </c>
      <c r="D1074" s="240">
        <v>4583</v>
      </c>
      <c r="E1074" s="239" t="s">
        <v>1582</v>
      </c>
      <c r="F1074" s="270" t="s">
        <v>299</v>
      </c>
      <c r="G1074" s="270" t="s">
        <v>282</v>
      </c>
      <c r="H1074" s="270" t="s">
        <v>45</v>
      </c>
      <c r="I1074" s="270" t="s">
        <v>204</v>
      </c>
      <c r="J1074" s="270" t="s">
        <v>314</v>
      </c>
      <c r="K1074" s="270" t="s">
        <v>184</v>
      </c>
      <c r="L1074" s="270" t="s">
        <v>40</v>
      </c>
      <c r="M1074" s="271">
        <v>8108</v>
      </c>
    </row>
    <row r="1075" spans="1:13" ht="13.5" x14ac:dyDescent="0.25">
      <c r="A1075" s="270" t="s">
        <v>1688</v>
      </c>
      <c r="B1075" s="270" t="s">
        <v>1596</v>
      </c>
      <c r="C1075" s="270" t="s">
        <v>31</v>
      </c>
      <c r="D1075" s="240">
        <v>4583</v>
      </c>
      <c r="E1075" s="239" t="s">
        <v>1582</v>
      </c>
      <c r="F1075" s="270" t="s">
        <v>299</v>
      </c>
      <c r="G1075" s="270" t="s">
        <v>282</v>
      </c>
      <c r="H1075" s="270" t="s">
        <v>45</v>
      </c>
      <c r="I1075" s="270" t="s">
        <v>204</v>
      </c>
      <c r="J1075" s="270" t="s">
        <v>314</v>
      </c>
      <c r="K1075" s="270" t="s">
        <v>185</v>
      </c>
      <c r="L1075" s="270" t="s">
        <v>38</v>
      </c>
      <c r="M1075" s="271">
        <v>3243</v>
      </c>
    </row>
    <row r="1076" spans="1:13" ht="13.5" x14ac:dyDescent="0.25">
      <c r="A1076" s="270" t="s">
        <v>1687</v>
      </c>
      <c r="B1076" s="270" t="s">
        <v>1594</v>
      </c>
      <c r="C1076" s="270" t="s">
        <v>31</v>
      </c>
      <c r="D1076" s="240">
        <v>4583</v>
      </c>
      <c r="E1076" s="239" t="s">
        <v>1582</v>
      </c>
      <c r="F1076" s="270" t="s">
        <v>299</v>
      </c>
      <c r="G1076" s="270" t="s">
        <v>282</v>
      </c>
      <c r="H1076" s="270" t="s">
        <v>45</v>
      </c>
      <c r="I1076" s="270" t="s">
        <v>204</v>
      </c>
      <c r="J1076" s="270" t="s">
        <v>314</v>
      </c>
      <c r="K1076" s="270" t="s">
        <v>185</v>
      </c>
      <c r="L1076" s="270" t="s">
        <v>40</v>
      </c>
      <c r="M1076" s="271">
        <v>5405</v>
      </c>
    </row>
    <row r="1077" spans="1:13" ht="13.5" x14ac:dyDescent="0.25">
      <c r="A1077" s="270" t="s">
        <v>1686</v>
      </c>
      <c r="B1077" s="270" t="s">
        <v>1592</v>
      </c>
      <c r="C1077" s="270" t="s">
        <v>31</v>
      </c>
      <c r="D1077" s="240">
        <v>4583</v>
      </c>
      <c r="E1077" s="239" t="s">
        <v>1582</v>
      </c>
      <c r="F1077" s="270" t="s">
        <v>299</v>
      </c>
      <c r="G1077" s="270" t="s">
        <v>282</v>
      </c>
      <c r="H1077" s="270" t="s">
        <v>45</v>
      </c>
      <c r="I1077" s="270" t="s">
        <v>204</v>
      </c>
      <c r="J1077" s="270" t="s">
        <v>314</v>
      </c>
      <c r="K1077" s="270" t="s">
        <v>197</v>
      </c>
      <c r="L1077" s="270" t="s">
        <v>38</v>
      </c>
      <c r="M1077" s="271">
        <v>2702</v>
      </c>
    </row>
    <row r="1078" spans="1:13" ht="13.5" x14ac:dyDescent="0.25">
      <c r="A1078" s="270" t="s">
        <v>1682</v>
      </c>
      <c r="B1078" s="270" t="s">
        <v>1584</v>
      </c>
      <c r="C1078" s="270" t="s">
        <v>31</v>
      </c>
      <c r="D1078" s="240">
        <v>4583</v>
      </c>
      <c r="E1078" s="239" t="s">
        <v>1582</v>
      </c>
      <c r="F1078" s="270" t="s">
        <v>299</v>
      </c>
      <c r="G1078" s="270" t="s">
        <v>282</v>
      </c>
      <c r="H1078" s="270" t="s">
        <v>45</v>
      </c>
      <c r="I1078" s="270" t="s">
        <v>204</v>
      </c>
      <c r="J1078" s="270" t="s">
        <v>314</v>
      </c>
      <c r="K1078" s="270" t="s">
        <v>184</v>
      </c>
      <c r="L1078" s="270" t="s">
        <v>38</v>
      </c>
      <c r="M1078" s="271">
        <v>5405</v>
      </c>
    </row>
    <row r="1079" spans="1:13" ht="13.5" x14ac:dyDescent="0.25">
      <c r="A1079" s="270" t="s">
        <v>1685</v>
      </c>
      <c r="B1079" s="270" t="s">
        <v>1590</v>
      </c>
      <c r="C1079" s="270" t="s">
        <v>31</v>
      </c>
      <c r="D1079" s="240">
        <v>4583</v>
      </c>
      <c r="E1079" s="239" t="s">
        <v>1582</v>
      </c>
      <c r="F1079" s="270" t="s">
        <v>299</v>
      </c>
      <c r="G1079" s="270" t="s">
        <v>282</v>
      </c>
      <c r="H1079" s="270" t="s">
        <v>45</v>
      </c>
      <c r="I1079" s="270" t="s">
        <v>204</v>
      </c>
      <c r="J1079" s="270" t="s">
        <v>314</v>
      </c>
      <c r="K1079" s="270" t="s">
        <v>197</v>
      </c>
      <c r="L1079" s="270" t="s">
        <v>40</v>
      </c>
      <c r="M1079" s="271">
        <v>4324</v>
      </c>
    </row>
    <row r="1080" spans="1:13" ht="13.5" x14ac:dyDescent="0.25">
      <c r="A1080" s="270" t="s">
        <v>1699</v>
      </c>
      <c r="B1080" s="270" t="s">
        <v>1598</v>
      </c>
      <c r="C1080" s="270" t="s">
        <v>31</v>
      </c>
      <c r="D1080" s="240">
        <v>4583</v>
      </c>
      <c r="E1080" s="239" t="s">
        <v>1582</v>
      </c>
      <c r="F1080" s="270" t="s">
        <v>299</v>
      </c>
      <c r="G1080" s="270" t="s">
        <v>282</v>
      </c>
      <c r="H1080" s="270" t="s">
        <v>45</v>
      </c>
      <c r="I1080" s="270" t="s">
        <v>52</v>
      </c>
      <c r="J1080" s="270" t="s">
        <v>315</v>
      </c>
      <c r="K1080" s="270" t="s">
        <v>184</v>
      </c>
      <c r="L1080" s="270" t="s">
        <v>40</v>
      </c>
      <c r="M1080" s="271">
        <v>7487</v>
      </c>
    </row>
    <row r="1081" spans="1:13" ht="13.5" x14ac:dyDescent="0.25">
      <c r="A1081" s="270" t="s">
        <v>1698</v>
      </c>
      <c r="B1081" s="270" t="s">
        <v>1596</v>
      </c>
      <c r="C1081" s="270" t="s">
        <v>31</v>
      </c>
      <c r="D1081" s="240">
        <v>4583</v>
      </c>
      <c r="E1081" s="239" t="s">
        <v>1582</v>
      </c>
      <c r="F1081" s="270" t="s">
        <v>299</v>
      </c>
      <c r="G1081" s="270" t="s">
        <v>282</v>
      </c>
      <c r="H1081" s="270" t="s">
        <v>45</v>
      </c>
      <c r="I1081" s="270" t="s">
        <v>52</v>
      </c>
      <c r="J1081" s="270" t="s">
        <v>315</v>
      </c>
      <c r="K1081" s="270" t="s">
        <v>185</v>
      </c>
      <c r="L1081" s="270" t="s">
        <v>38</v>
      </c>
      <c r="M1081" s="271">
        <v>2995</v>
      </c>
    </row>
    <row r="1082" spans="1:13" ht="13.5" x14ac:dyDescent="0.25">
      <c r="A1082" s="270" t="s">
        <v>1697</v>
      </c>
      <c r="B1082" s="270" t="s">
        <v>1594</v>
      </c>
      <c r="C1082" s="270" t="s">
        <v>31</v>
      </c>
      <c r="D1082" s="240">
        <v>4583</v>
      </c>
      <c r="E1082" s="239" t="s">
        <v>1582</v>
      </c>
      <c r="F1082" s="270" t="s">
        <v>299</v>
      </c>
      <c r="G1082" s="270" t="s">
        <v>282</v>
      </c>
      <c r="H1082" s="270" t="s">
        <v>45</v>
      </c>
      <c r="I1082" s="270" t="s">
        <v>52</v>
      </c>
      <c r="J1082" s="270" t="s">
        <v>315</v>
      </c>
      <c r="K1082" s="270" t="s">
        <v>185</v>
      </c>
      <c r="L1082" s="270" t="s">
        <v>40</v>
      </c>
      <c r="M1082" s="271">
        <v>4991</v>
      </c>
    </row>
    <row r="1083" spans="1:13" ht="13.5" x14ac:dyDescent="0.25">
      <c r="A1083" s="270" t="s">
        <v>1696</v>
      </c>
      <c r="B1083" s="270" t="s">
        <v>1592</v>
      </c>
      <c r="C1083" s="270" t="s">
        <v>31</v>
      </c>
      <c r="D1083" s="240">
        <v>4583</v>
      </c>
      <c r="E1083" s="239" t="s">
        <v>1582</v>
      </c>
      <c r="F1083" s="270" t="s">
        <v>299</v>
      </c>
      <c r="G1083" s="270" t="s">
        <v>282</v>
      </c>
      <c r="H1083" s="270" t="s">
        <v>45</v>
      </c>
      <c r="I1083" s="270" t="s">
        <v>52</v>
      </c>
      <c r="J1083" s="270" t="s">
        <v>315</v>
      </c>
      <c r="K1083" s="270" t="s">
        <v>197</v>
      </c>
      <c r="L1083" s="270" t="s">
        <v>38</v>
      </c>
      <c r="M1083" s="271">
        <v>2496</v>
      </c>
    </row>
    <row r="1084" spans="1:13" ht="13.5" x14ac:dyDescent="0.25">
      <c r="A1084" s="270" t="s">
        <v>1692</v>
      </c>
      <c r="B1084" s="270" t="s">
        <v>1584</v>
      </c>
      <c r="C1084" s="270" t="s">
        <v>31</v>
      </c>
      <c r="D1084" s="240">
        <v>4583</v>
      </c>
      <c r="E1084" s="239" t="s">
        <v>1582</v>
      </c>
      <c r="F1084" s="270" t="s">
        <v>299</v>
      </c>
      <c r="G1084" s="270" t="s">
        <v>282</v>
      </c>
      <c r="H1084" s="270" t="s">
        <v>45</v>
      </c>
      <c r="I1084" s="270" t="s">
        <v>52</v>
      </c>
      <c r="J1084" s="270" t="s">
        <v>315</v>
      </c>
      <c r="K1084" s="270" t="s">
        <v>184</v>
      </c>
      <c r="L1084" s="270" t="s">
        <v>38</v>
      </c>
      <c r="M1084" s="271">
        <v>4991</v>
      </c>
    </row>
    <row r="1085" spans="1:13" ht="13.5" x14ac:dyDescent="0.25">
      <c r="A1085" s="270" t="s">
        <v>1695</v>
      </c>
      <c r="B1085" s="270" t="s">
        <v>1590</v>
      </c>
      <c r="C1085" s="270" t="s">
        <v>31</v>
      </c>
      <c r="D1085" s="240">
        <v>4583</v>
      </c>
      <c r="E1085" s="239" t="s">
        <v>1582</v>
      </c>
      <c r="F1085" s="270" t="s">
        <v>299</v>
      </c>
      <c r="G1085" s="270" t="s">
        <v>282</v>
      </c>
      <c r="H1085" s="270" t="s">
        <v>45</v>
      </c>
      <c r="I1085" s="270" t="s">
        <v>52</v>
      </c>
      <c r="J1085" s="270" t="s">
        <v>315</v>
      </c>
      <c r="K1085" s="270" t="s">
        <v>197</v>
      </c>
      <c r="L1085" s="270" t="s">
        <v>40</v>
      </c>
      <c r="M1085" s="271">
        <v>3993</v>
      </c>
    </row>
    <row r="1086" spans="1:13" ht="13.5" x14ac:dyDescent="0.25">
      <c r="A1086" s="270" t="s">
        <v>1709</v>
      </c>
      <c r="B1086" s="270" t="s">
        <v>1598</v>
      </c>
      <c r="C1086" s="270" t="s">
        <v>31</v>
      </c>
      <c r="D1086" s="240">
        <v>4583</v>
      </c>
      <c r="E1086" s="239" t="s">
        <v>1582</v>
      </c>
      <c r="F1086" s="270" t="s">
        <v>299</v>
      </c>
      <c r="G1086" s="270" t="s">
        <v>282</v>
      </c>
      <c r="H1086" s="270" t="s">
        <v>45</v>
      </c>
      <c r="I1086" s="270" t="s">
        <v>54</v>
      </c>
      <c r="J1086" s="270" t="s">
        <v>316</v>
      </c>
      <c r="K1086" s="270" t="s">
        <v>184</v>
      </c>
      <c r="L1086" s="270" t="s">
        <v>40</v>
      </c>
      <c r="M1086" s="271">
        <v>6857</v>
      </c>
    </row>
    <row r="1087" spans="1:13" ht="13.5" x14ac:dyDescent="0.25">
      <c r="A1087" s="270" t="s">
        <v>1708</v>
      </c>
      <c r="B1087" s="270" t="s">
        <v>1596</v>
      </c>
      <c r="C1087" s="270" t="s">
        <v>31</v>
      </c>
      <c r="D1087" s="240">
        <v>4583</v>
      </c>
      <c r="E1087" s="239" t="s">
        <v>1582</v>
      </c>
      <c r="F1087" s="270" t="s">
        <v>299</v>
      </c>
      <c r="G1087" s="270" t="s">
        <v>282</v>
      </c>
      <c r="H1087" s="270" t="s">
        <v>45</v>
      </c>
      <c r="I1087" s="270" t="s">
        <v>54</v>
      </c>
      <c r="J1087" s="270" t="s">
        <v>316</v>
      </c>
      <c r="K1087" s="270" t="s">
        <v>185</v>
      </c>
      <c r="L1087" s="270" t="s">
        <v>38</v>
      </c>
      <c r="M1087" s="271">
        <v>2743</v>
      </c>
    </row>
    <row r="1088" spans="1:13" ht="13.5" x14ac:dyDescent="0.25">
      <c r="A1088" s="270" t="s">
        <v>1707</v>
      </c>
      <c r="B1088" s="270" t="s">
        <v>1594</v>
      </c>
      <c r="C1088" s="270" t="s">
        <v>31</v>
      </c>
      <c r="D1088" s="240">
        <v>4583</v>
      </c>
      <c r="E1088" s="239" t="s">
        <v>1582</v>
      </c>
      <c r="F1088" s="270" t="s">
        <v>299</v>
      </c>
      <c r="G1088" s="270" t="s">
        <v>282</v>
      </c>
      <c r="H1088" s="270" t="s">
        <v>45</v>
      </c>
      <c r="I1088" s="270" t="s">
        <v>54</v>
      </c>
      <c r="J1088" s="270" t="s">
        <v>316</v>
      </c>
      <c r="K1088" s="270" t="s">
        <v>185</v>
      </c>
      <c r="L1088" s="270" t="s">
        <v>40</v>
      </c>
      <c r="M1088" s="271">
        <v>4572</v>
      </c>
    </row>
    <row r="1089" spans="1:13" ht="13.5" x14ac:dyDescent="0.25">
      <c r="A1089" s="270" t="s">
        <v>1706</v>
      </c>
      <c r="B1089" s="270" t="s">
        <v>1592</v>
      </c>
      <c r="C1089" s="270" t="s">
        <v>31</v>
      </c>
      <c r="D1089" s="240">
        <v>4583</v>
      </c>
      <c r="E1089" s="239" t="s">
        <v>1582</v>
      </c>
      <c r="F1089" s="270" t="s">
        <v>299</v>
      </c>
      <c r="G1089" s="270" t="s">
        <v>282</v>
      </c>
      <c r="H1089" s="270" t="s">
        <v>45</v>
      </c>
      <c r="I1089" s="270" t="s">
        <v>54</v>
      </c>
      <c r="J1089" s="270" t="s">
        <v>316</v>
      </c>
      <c r="K1089" s="270" t="s">
        <v>197</v>
      </c>
      <c r="L1089" s="270" t="s">
        <v>38</v>
      </c>
      <c r="M1089" s="271">
        <v>2286</v>
      </c>
    </row>
    <row r="1090" spans="1:13" ht="13.5" x14ac:dyDescent="0.25">
      <c r="A1090" s="270" t="s">
        <v>1702</v>
      </c>
      <c r="B1090" s="270" t="s">
        <v>1584</v>
      </c>
      <c r="C1090" s="270" t="s">
        <v>31</v>
      </c>
      <c r="D1090" s="240">
        <v>4583</v>
      </c>
      <c r="E1090" s="239" t="s">
        <v>1582</v>
      </c>
      <c r="F1090" s="270" t="s">
        <v>299</v>
      </c>
      <c r="G1090" s="270" t="s">
        <v>282</v>
      </c>
      <c r="H1090" s="270" t="s">
        <v>45</v>
      </c>
      <c r="I1090" s="270" t="s">
        <v>54</v>
      </c>
      <c r="J1090" s="270" t="s">
        <v>316</v>
      </c>
      <c r="K1090" s="270" t="s">
        <v>184</v>
      </c>
      <c r="L1090" s="270" t="s">
        <v>38</v>
      </c>
      <c r="M1090" s="271">
        <v>4572</v>
      </c>
    </row>
    <row r="1091" spans="1:13" ht="13.5" x14ac:dyDescent="0.25">
      <c r="A1091" s="270" t="s">
        <v>1705</v>
      </c>
      <c r="B1091" s="270" t="s">
        <v>1590</v>
      </c>
      <c r="C1091" s="270" t="s">
        <v>31</v>
      </c>
      <c r="D1091" s="240">
        <v>4583</v>
      </c>
      <c r="E1091" s="239" t="s">
        <v>1582</v>
      </c>
      <c r="F1091" s="270" t="s">
        <v>299</v>
      </c>
      <c r="G1091" s="270" t="s">
        <v>282</v>
      </c>
      <c r="H1091" s="270" t="s">
        <v>45</v>
      </c>
      <c r="I1091" s="270" t="s">
        <v>54</v>
      </c>
      <c r="J1091" s="270" t="s">
        <v>316</v>
      </c>
      <c r="K1091" s="270" t="s">
        <v>197</v>
      </c>
      <c r="L1091" s="270" t="s">
        <v>40</v>
      </c>
      <c r="M1091" s="271">
        <v>3657</v>
      </c>
    </row>
    <row r="1092" spans="1:13" ht="13.5" x14ac:dyDescent="0.25">
      <c r="A1092" s="270" t="s">
        <v>1719</v>
      </c>
      <c r="B1092" s="270" t="s">
        <v>1598</v>
      </c>
      <c r="C1092" s="270" t="s">
        <v>31</v>
      </c>
      <c r="D1092" s="240">
        <v>4583</v>
      </c>
      <c r="E1092" s="239" t="s">
        <v>1582</v>
      </c>
      <c r="F1092" s="270" t="s">
        <v>299</v>
      </c>
      <c r="G1092" s="270" t="s">
        <v>282</v>
      </c>
      <c r="H1092" s="270" t="s">
        <v>45</v>
      </c>
      <c r="I1092" s="270" t="s">
        <v>206</v>
      </c>
      <c r="J1092" s="270" t="s">
        <v>317</v>
      </c>
      <c r="K1092" s="270" t="s">
        <v>184</v>
      </c>
      <c r="L1092" s="270" t="s">
        <v>40</v>
      </c>
      <c r="M1092" s="271">
        <v>6485</v>
      </c>
    </row>
    <row r="1093" spans="1:13" ht="13.5" x14ac:dyDescent="0.25">
      <c r="A1093" s="270" t="s">
        <v>1718</v>
      </c>
      <c r="B1093" s="270" t="s">
        <v>1596</v>
      </c>
      <c r="C1093" s="270" t="s">
        <v>31</v>
      </c>
      <c r="D1093" s="240">
        <v>4583</v>
      </c>
      <c r="E1093" s="239" t="s">
        <v>1582</v>
      </c>
      <c r="F1093" s="270" t="s">
        <v>299</v>
      </c>
      <c r="G1093" s="270" t="s">
        <v>282</v>
      </c>
      <c r="H1093" s="270" t="s">
        <v>45</v>
      </c>
      <c r="I1093" s="270" t="s">
        <v>206</v>
      </c>
      <c r="J1093" s="270" t="s">
        <v>317</v>
      </c>
      <c r="K1093" s="270" t="s">
        <v>185</v>
      </c>
      <c r="L1093" s="270" t="s">
        <v>38</v>
      </c>
      <c r="M1093" s="271">
        <v>2594</v>
      </c>
    </row>
    <row r="1094" spans="1:13" ht="13.5" x14ac:dyDescent="0.25">
      <c r="A1094" s="270" t="s">
        <v>1717</v>
      </c>
      <c r="B1094" s="270" t="s">
        <v>1594</v>
      </c>
      <c r="C1094" s="270" t="s">
        <v>31</v>
      </c>
      <c r="D1094" s="240">
        <v>4583</v>
      </c>
      <c r="E1094" s="239" t="s">
        <v>1582</v>
      </c>
      <c r="F1094" s="270" t="s">
        <v>299</v>
      </c>
      <c r="G1094" s="270" t="s">
        <v>282</v>
      </c>
      <c r="H1094" s="270" t="s">
        <v>45</v>
      </c>
      <c r="I1094" s="270" t="s">
        <v>206</v>
      </c>
      <c r="J1094" s="270" t="s">
        <v>317</v>
      </c>
      <c r="K1094" s="270" t="s">
        <v>185</v>
      </c>
      <c r="L1094" s="270" t="s">
        <v>40</v>
      </c>
      <c r="M1094" s="271">
        <v>4324</v>
      </c>
    </row>
    <row r="1095" spans="1:13" ht="13.5" x14ac:dyDescent="0.25">
      <c r="A1095" s="270" t="s">
        <v>1716</v>
      </c>
      <c r="B1095" s="270" t="s">
        <v>1592</v>
      </c>
      <c r="C1095" s="270" t="s">
        <v>31</v>
      </c>
      <c r="D1095" s="240">
        <v>4583</v>
      </c>
      <c r="E1095" s="239" t="s">
        <v>1582</v>
      </c>
      <c r="F1095" s="270" t="s">
        <v>299</v>
      </c>
      <c r="G1095" s="270" t="s">
        <v>282</v>
      </c>
      <c r="H1095" s="270" t="s">
        <v>45</v>
      </c>
      <c r="I1095" s="270" t="s">
        <v>206</v>
      </c>
      <c r="J1095" s="270" t="s">
        <v>317</v>
      </c>
      <c r="K1095" s="270" t="s">
        <v>197</v>
      </c>
      <c r="L1095" s="270" t="s">
        <v>38</v>
      </c>
      <c r="M1095" s="271">
        <v>2162</v>
      </c>
    </row>
    <row r="1096" spans="1:13" ht="13.5" x14ac:dyDescent="0.25">
      <c r="A1096" s="270" t="s">
        <v>1712</v>
      </c>
      <c r="B1096" s="270" t="s">
        <v>1584</v>
      </c>
      <c r="C1096" s="270" t="s">
        <v>31</v>
      </c>
      <c r="D1096" s="240">
        <v>4583</v>
      </c>
      <c r="E1096" s="239" t="s">
        <v>1582</v>
      </c>
      <c r="F1096" s="270" t="s">
        <v>299</v>
      </c>
      <c r="G1096" s="270" t="s">
        <v>282</v>
      </c>
      <c r="H1096" s="270" t="s">
        <v>45</v>
      </c>
      <c r="I1096" s="270" t="s">
        <v>206</v>
      </c>
      <c r="J1096" s="270" t="s">
        <v>317</v>
      </c>
      <c r="K1096" s="270" t="s">
        <v>184</v>
      </c>
      <c r="L1096" s="270" t="s">
        <v>38</v>
      </c>
      <c r="M1096" s="271">
        <v>4324</v>
      </c>
    </row>
    <row r="1097" spans="1:13" ht="13.5" x14ac:dyDescent="0.25">
      <c r="A1097" s="270" t="s">
        <v>1715</v>
      </c>
      <c r="B1097" s="270" t="s">
        <v>1590</v>
      </c>
      <c r="C1097" s="270" t="s">
        <v>31</v>
      </c>
      <c r="D1097" s="240">
        <v>4583</v>
      </c>
      <c r="E1097" s="239" t="s">
        <v>1582</v>
      </c>
      <c r="F1097" s="270" t="s">
        <v>299</v>
      </c>
      <c r="G1097" s="270" t="s">
        <v>282</v>
      </c>
      <c r="H1097" s="270" t="s">
        <v>45</v>
      </c>
      <c r="I1097" s="270" t="s">
        <v>206</v>
      </c>
      <c r="J1097" s="270" t="s">
        <v>317</v>
      </c>
      <c r="K1097" s="270" t="s">
        <v>197</v>
      </c>
      <c r="L1097" s="270" t="s">
        <v>40</v>
      </c>
      <c r="M1097" s="271">
        <v>3459</v>
      </c>
    </row>
    <row r="1098" spans="1:13" ht="13.5" x14ac:dyDescent="0.25">
      <c r="A1098" s="270" t="s">
        <v>1448</v>
      </c>
      <c r="B1098" s="270" t="s">
        <v>1449</v>
      </c>
      <c r="C1098" s="270" t="s">
        <v>31</v>
      </c>
      <c r="D1098" s="184">
        <v>4584</v>
      </c>
      <c r="E1098" s="239" t="s">
        <v>1441</v>
      </c>
      <c r="F1098" s="270" t="s">
        <v>338</v>
      </c>
      <c r="G1098" s="270" t="s">
        <v>338</v>
      </c>
      <c r="H1098" s="270" t="s">
        <v>45</v>
      </c>
      <c r="I1098" s="270" t="s">
        <v>300</v>
      </c>
      <c r="J1098" s="270" t="s">
        <v>346</v>
      </c>
      <c r="K1098" s="270" t="s">
        <v>197</v>
      </c>
      <c r="L1098" s="270" t="s">
        <v>40</v>
      </c>
      <c r="M1098" s="271">
        <v>19196</v>
      </c>
    </row>
    <row r="1099" spans="1:13" ht="13.5" x14ac:dyDescent="0.25">
      <c r="A1099" s="270" t="s">
        <v>1456</v>
      </c>
      <c r="B1099" s="270" t="s">
        <v>1457</v>
      </c>
      <c r="C1099" s="270" t="s">
        <v>31</v>
      </c>
      <c r="D1099" s="184">
        <v>4584</v>
      </c>
      <c r="E1099" s="239" t="s">
        <v>1441</v>
      </c>
      <c r="F1099" s="270" t="s">
        <v>338</v>
      </c>
      <c r="G1099" s="270" t="s">
        <v>338</v>
      </c>
      <c r="H1099" s="270" t="s">
        <v>45</v>
      </c>
      <c r="I1099" s="270" t="s">
        <v>300</v>
      </c>
      <c r="J1099" s="270" t="s">
        <v>346</v>
      </c>
      <c r="K1099" s="270" t="s">
        <v>184</v>
      </c>
      <c r="L1099" s="270" t="s">
        <v>40</v>
      </c>
      <c r="M1099" s="271">
        <v>35992</v>
      </c>
    </row>
    <row r="1100" spans="1:13" ht="13.5" x14ac:dyDescent="0.25">
      <c r="A1100" s="270" t="s">
        <v>1439</v>
      </c>
      <c r="B1100" s="270" t="s">
        <v>1440</v>
      </c>
      <c r="C1100" s="270" t="s">
        <v>31</v>
      </c>
      <c r="D1100" s="184">
        <v>4584</v>
      </c>
      <c r="E1100" s="239" t="s">
        <v>1441</v>
      </c>
      <c r="F1100" s="270" t="s">
        <v>338</v>
      </c>
      <c r="G1100" s="270" t="s">
        <v>338</v>
      </c>
      <c r="H1100" s="270" t="s">
        <v>45</v>
      </c>
      <c r="I1100" s="270" t="s">
        <v>300</v>
      </c>
      <c r="J1100" s="270" t="s">
        <v>346</v>
      </c>
      <c r="K1100" s="270" t="s">
        <v>185</v>
      </c>
      <c r="L1100" s="270" t="s">
        <v>38</v>
      </c>
      <c r="M1100" s="271">
        <v>14397</v>
      </c>
    </row>
    <row r="1101" spans="1:13" ht="13.5" x14ac:dyDescent="0.25">
      <c r="A1101" s="270" t="s">
        <v>1452</v>
      </c>
      <c r="B1101" s="270" t="s">
        <v>1453</v>
      </c>
      <c r="C1101" s="270" t="s">
        <v>31</v>
      </c>
      <c r="D1101" s="184">
        <v>4584</v>
      </c>
      <c r="E1101" s="239" t="s">
        <v>1441</v>
      </c>
      <c r="F1101" s="270" t="s">
        <v>338</v>
      </c>
      <c r="G1101" s="270" t="s">
        <v>338</v>
      </c>
      <c r="H1101" s="270" t="s">
        <v>45</v>
      </c>
      <c r="I1101" s="270" t="s">
        <v>300</v>
      </c>
      <c r="J1101" s="270" t="s">
        <v>346</v>
      </c>
      <c r="K1101" s="270" t="s">
        <v>185</v>
      </c>
      <c r="L1101" s="270" t="s">
        <v>40</v>
      </c>
      <c r="M1101" s="271">
        <v>23995</v>
      </c>
    </row>
    <row r="1102" spans="1:13" ht="13.5" x14ac:dyDescent="0.25">
      <c r="A1102" s="270" t="s">
        <v>1458</v>
      </c>
      <c r="B1102" s="270" t="s">
        <v>1459</v>
      </c>
      <c r="C1102" s="270" t="s">
        <v>31</v>
      </c>
      <c r="D1102" s="184">
        <v>4584</v>
      </c>
      <c r="E1102" s="239" t="s">
        <v>1441</v>
      </c>
      <c r="F1102" s="270" t="s">
        <v>338</v>
      </c>
      <c r="G1102" s="270" t="s">
        <v>338</v>
      </c>
      <c r="H1102" s="270" t="s">
        <v>45</v>
      </c>
      <c r="I1102" s="270" t="s">
        <v>300</v>
      </c>
      <c r="J1102" s="270" t="s">
        <v>346</v>
      </c>
      <c r="K1102" s="270" t="s">
        <v>184</v>
      </c>
      <c r="L1102" s="270" t="s">
        <v>38</v>
      </c>
      <c r="M1102" s="271">
        <v>23995</v>
      </c>
    </row>
    <row r="1103" spans="1:13" ht="13.5" x14ac:dyDescent="0.25">
      <c r="A1103" s="270" t="s">
        <v>1450</v>
      </c>
      <c r="B1103" s="270" t="s">
        <v>1451</v>
      </c>
      <c r="C1103" s="270" t="s">
        <v>31</v>
      </c>
      <c r="D1103" s="184">
        <v>4584</v>
      </c>
      <c r="E1103" s="239" t="s">
        <v>1441</v>
      </c>
      <c r="F1103" s="270" t="s">
        <v>338</v>
      </c>
      <c r="G1103" s="270" t="s">
        <v>338</v>
      </c>
      <c r="H1103" s="270" t="s">
        <v>45</v>
      </c>
      <c r="I1103" s="270" t="s">
        <v>300</v>
      </c>
      <c r="J1103" s="270" t="s">
        <v>346</v>
      </c>
      <c r="K1103" s="270" t="s">
        <v>197</v>
      </c>
      <c r="L1103" s="270" t="s">
        <v>38</v>
      </c>
      <c r="M1103" s="271">
        <v>11998</v>
      </c>
    </row>
    <row r="1104" spans="1:13" ht="13.5" x14ac:dyDescent="0.25">
      <c r="A1104" s="270" t="s">
        <v>1464</v>
      </c>
      <c r="B1104" s="270" t="s">
        <v>1449</v>
      </c>
      <c r="C1104" s="270" t="s">
        <v>31</v>
      </c>
      <c r="D1104" s="184">
        <v>4584</v>
      </c>
      <c r="E1104" s="239" t="s">
        <v>1441</v>
      </c>
      <c r="F1104" s="270" t="s">
        <v>338</v>
      </c>
      <c r="G1104" s="270" t="s">
        <v>338</v>
      </c>
      <c r="H1104" s="270" t="s">
        <v>45</v>
      </c>
      <c r="I1104" s="270" t="s">
        <v>302</v>
      </c>
      <c r="J1104" s="270" t="s">
        <v>347</v>
      </c>
      <c r="K1104" s="270" t="s">
        <v>197</v>
      </c>
      <c r="L1104" s="270" t="s">
        <v>40</v>
      </c>
      <c r="M1104" s="271">
        <v>18463</v>
      </c>
    </row>
    <row r="1105" spans="1:13" ht="13.5" x14ac:dyDescent="0.25">
      <c r="A1105" s="270" t="s">
        <v>1468</v>
      </c>
      <c r="B1105" s="270" t="s">
        <v>1457</v>
      </c>
      <c r="C1105" s="270" t="s">
        <v>31</v>
      </c>
      <c r="D1105" s="184">
        <v>4584</v>
      </c>
      <c r="E1105" s="239" t="s">
        <v>1441</v>
      </c>
      <c r="F1105" s="270" t="s">
        <v>338</v>
      </c>
      <c r="G1105" s="270" t="s">
        <v>338</v>
      </c>
      <c r="H1105" s="270" t="s">
        <v>45</v>
      </c>
      <c r="I1105" s="270" t="s">
        <v>302</v>
      </c>
      <c r="J1105" s="270" t="s">
        <v>347</v>
      </c>
      <c r="K1105" s="270" t="s">
        <v>184</v>
      </c>
      <c r="L1105" s="270" t="s">
        <v>40</v>
      </c>
      <c r="M1105" s="271">
        <v>34618</v>
      </c>
    </row>
    <row r="1106" spans="1:13" ht="13.5" x14ac:dyDescent="0.25">
      <c r="A1106" s="270" t="s">
        <v>1460</v>
      </c>
      <c r="B1106" s="270" t="s">
        <v>1440</v>
      </c>
      <c r="C1106" s="270" t="s">
        <v>31</v>
      </c>
      <c r="D1106" s="184">
        <v>4584</v>
      </c>
      <c r="E1106" s="239" t="s">
        <v>1441</v>
      </c>
      <c r="F1106" s="270" t="s">
        <v>338</v>
      </c>
      <c r="G1106" s="270" t="s">
        <v>338</v>
      </c>
      <c r="H1106" s="270" t="s">
        <v>45</v>
      </c>
      <c r="I1106" s="270" t="s">
        <v>302</v>
      </c>
      <c r="J1106" s="270" t="s">
        <v>347</v>
      </c>
      <c r="K1106" s="270" t="s">
        <v>185</v>
      </c>
      <c r="L1106" s="270" t="s">
        <v>38</v>
      </c>
      <c r="M1106" s="271">
        <v>13847</v>
      </c>
    </row>
    <row r="1107" spans="1:13" ht="13.5" x14ac:dyDescent="0.25">
      <c r="A1107" s="270" t="s">
        <v>1466</v>
      </c>
      <c r="B1107" s="270" t="s">
        <v>1453</v>
      </c>
      <c r="C1107" s="270" t="s">
        <v>31</v>
      </c>
      <c r="D1107" s="184">
        <v>4584</v>
      </c>
      <c r="E1107" s="239" t="s">
        <v>1441</v>
      </c>
      <c r="F1107" s="270" t="s">
        <v>338</v>
      </c>
      <c r="G1107" s="270" t="s">
        <v>338</v>
      </c>
      <c r="H1107" s="270" t="s">
        <v>45</v>
      </c>
      <c r="I1107" s="270" t="s">
        <v>302</v>
      </c>
      <c r="J1107" s="270" t="s">
        <v>347</v>
      </c>
      <c r="K1107" s="270" t="s">
        <v>185</v>
      </c>
      <c r="L1107" s="270" t="s">
        <v>40</v>
      </c>
      <c r="M1107" s="271">
        <v>23078</v>
      </c>
    </row>
    <row r="1108" spans="1:13" ht="13.5" x14ac:dyDescent="0.25">
      <c r="A1108" s="270" t="s">
        <v>1469</v>
      </c>
      <c r="B1108" s="270" t="s">
        <v>1459</v>
      </c>
      <c r="C1108" s="270" t="s">
        <v>31</v>
      </c>
      <c r="D1108" s="184">
        <v>4584</v>
      </c>
      <c r="E1108" s="239" t="s">
        <v>1441</v>
      </c>
      <c r="F1108" s="270" t="s">
        <v>338</v>
      </c>
      <c r="G1108" s="270" t="s">
        <v>338</v>
      </c>
      <c r="H1108" s="270" t="s">
        <v>45</v>
      </c>
      <c r="I1108" s="270" t="s">
        <v>302</v>
      </c>
      <c r="J1108" s="270" t="s">
        <v>347</v>
      </c>
      <c r="K1108" s="270" t="s">
        <v>184</v>
      </c>
      <c r="L1108" s="270" t="s">
        <v>38</v>
      </c>
      <c r="M1108" s="271">
        <v>23078</v>
      </c>
    </row>
    <row r="1109" spans="1:13" ht="13.5" x14ac:dyDescent="0.25">
      <c r="A1109" s="270" t="s">
        <v>1465</v>
      </c>
      <c r="B1109" s="270" t="s">
        <v>1451</v>
      </c>
      <c r="C1109" s="270" t="s">
        <v>31</v>
      </c>
      <c r="D1109" s="184">
        <v>4584</v>
      </c>
      <c r="E1109" s="239" t="s">
        <v>1441</v>
      </c>
      <c r="F1109" s="270" t="s">
        <v>338</v>
      </c>
      <c r="G1109" s="270" t="s">
        <v>338</v>
      </c>
      <c r="H1109" s="270" t="s">
        <v>45</v>
      </c>
      <c r="I1109" s="270" t="s">
        <v>302</v>
      </c>
      <c r="J1109" s="270" t="s">
        <v>347</v>
      </c>
      <c r="K1109" s="270" t="s">
        <v>197</v>
      </c>
      <c r="L1109" s="270" t="s">
        <v>38</v>
      </c>
      <c r="M1109" s="271">
        <v>11539</v>
      </c>
    </row>
    <row r="1110" spans="1:13" ht="13.5" x14ac:dyDescent="0.25">
      <c r="A1110" s="270" t="s">
        <v>1474</v>
      </c>
      <c r="B1110" s="270" t="s">
        <v>1449</v>
      </c>
      <c r="C1110" s="270" t="s">
        <v>31</v>
      </c>
      <c r="D1110" s="184">
        <v>4584</v>
      </c>
      <c r="E1110" s="239" t="s">
        <v>1441</v>
      </c>
      <c r="F1110" s="270" t="s">
        <v>338</v>
      </c>
      <c r="G1110" s="270" t="s">
        <v>338</v>
      </c>
      <c r="H1110" s="270" t="s">
        <v>45</v>
      </c>
      <c r="I1110" s="270" t="s">
        <v>304</v>
      </c>
      <c r="J1110" s="270" t="s">
        <v>348</v>
      </c>
      <c r="K1110" s="270" t="s">
        <v>197</v>
      </c>
      <c r="L1110" s="270" t="s">
        <v>40</v>
      </c>
      <c r="M1110" s="271">
        <v>17728</v>
      </c>
    </row>
    <row r="1111" spans="1:13" ht="13.5" x14ac:dyDescent="0.25">
      <c r="A1111" s="270" t="s">
        <v>1478</v>
      </c>
      <c r="B1111" s="270" t="s">
        <v>1457</v>
      </c>
      <c r="C1111" s="270" t="s">
        <v>31</v>
      </c>
      <c r="D1111" s="184">
        <v>4584</v>
      </c>
      <c r="E1111" s="239" t="s">
        <v>1441</v>
      </c>
      <c r="F1111" s="270" t="s">
        <v>338</v>
      </c>
      <c r="G1111" s="270" t="s">
        <v>338</v>
      </c>
      <c r="H1111" s="270" t="s">
        <v>45</v>
      </c>
      <c r="I1111" s="270" t="s">
        <v>304</v>
      </c>
      <c r="J1111" s="270" t="s">
        <v>348</v>
      </c>
      <c r="K1111" s="270" t="s">
        <v>184</v>
      </c>
      <c r="L1111" s="270" t="s">
        <v>40</v>
      </c>
      <c r="M1111" s="271">
        <v>33239</v>
      </c>
    </row>
    <row r="1112" spans="1:13" ht="13.5" x14ac:dyDescent="0.25">
      <c r="A1112" s="270" t="s">
        <v>1470</v>
      </c>
      <c r="B1112" s="270" t="s">
        <v>1440</v>
      </c>
      <c r="C1112" s="270" t="s">
        <v>31</v>
      </c>
      <c r="D1112" s="184">
        <v>4584</v>
      </c>
      <c r="E1112" s="239" t="s">
        <v>1441</v>
      </c>
      <c r="F1112" s="270" t="s">
        <v>338</v>
      </c>
      <c r="G1112" s="270" t="s">
        <v>338</v>
      </c>
      <c r="H1112" s="270" t="s">
        <v>45</v>
      </c>
      <c r="I1112" s="270" t="s">
        <v>304</v>
      </c>
      <c r="J1112" s="270" t="s">
        <v>348</v>
      </c>
      <c r="K1112" s="270" t="s">
        <v>185</v>
      </c>
      <c r="L1112" s="270" t="s">
        <v>38</v>
      </c>
      <c r="M1112" s="271">
        <v>13296</v>
      </c>
    </row>
    <row r="1113" spans="1:13" ht="13.5" x14ac:dyDescent="0.25">
      <c r="A1113" s="270" t="s">
        <v>1476</v>
      </c>
      <c r="B1113" s="270" t="s">
        <v>1453</v>
      </c>
      <c r="C1113" s="270" t="s">
        <v>31</v>
      </c>
      <c r="D1113" s="184">
        <v>4584</v>
      </c>
      <c r="E1113" s="239" t="s">
        <v>1441</v>
      </c>
      <c r="F1113" s="270" t="s">
        <v>338</v>
      </c>
      <c r="G1113" s="270" t="s">
        <v>338</v>
      </c>
      <c r="H1113" s="270" t="s">
        <v>45</v>
      </c>
      <c r="I1113" s="270" t="s">
        <v>304</v>
      </c>
      <c r="J1113" s="270" t="s">
        <v>348</v>
      </c>
      <c r="K1113" s="270" t="s">
        <v>185</v>
      </c>
      <c r="L1113" s="270" t="s">
        <v>40</v>
      </c>
      <c r="M1113" s="271">
        <v>22159</v>
      </c>
    </row>
    <row r="1114" spans="1:13" ht="13.5" x14ac:dyDescent="0.25">
      <c r="A1114" s="270" t="s">
        <v>1479</v>
      </c>
      <c r="B1114" s="270" t="s">
        <v>1459</v>
      </c>
      <c r="C1114" s="270" t="s">
        <v>31</v>
      </c>
      <c r="D1114" s="184">
        <v>4584</v>
      </c>
      <c r="E1114" s="239" t="s">
        <v>1441</v>
      </c>
      <c r="F1114" s="270" t="s">
        <v>338</v>
      </c>
      <c r="G1114" s="270" t="s">
        <v>338</v>
      </c>
      <c r="H1114" s="270" t="s">
        <v>45</v>
      </c>
      <c r="I1114" s="270" t="s">
        <v>304</v>
      </c>
      <c r="J1114" s="270" t="s">
        <v>348</v>
      </c>
      <c r="K1114" s="270" t="s">
        <v>184</v>
      </c>
      <c r="L1114" s="270" t="s">
        <v>38</v>
      </c>
      <c r="M1114" s="271">
        <v>22159</v>
      </c>
    </row>
    <row r="1115" spans="1:13" ht="13.5" x14ac:dyDescent="0.25">
      <c r="A1115" s="270" t="s">
        <v>1475</v>
      </c>
      <c r="B1115" s="270" t="s">
        <v>1451</v>
      </c>
      <c r="C1115" s="270" t="s">
        <v>31</v>
      </c>
      <c r="D1115" s="184">
        <v>4584</v>
      </c>
      <c r="E1115" s="239" t="s">
        <v>1441</v>
      </c>
      <c r="F1115" s="270" t="s">
        <v>338</v>
      </c>
      <c r="G1115" s="270" t="s">
        <v>338</v>
      </c>
      <c r="H1115" s="270" t="s">
        <v>45</v>
      </c>
      <c r="I1115" s="270" t="s">
        <v>304</v>
      </c>
      <c r="J1115" s="270" t="s">
        <v>348</v>
      </c>
      <c r="K1115" s="270" t="s">
        <v>197</v>
      </c>
      <c r="L1115" s="270" t="s">
        <v>38</v>
      </c>
      <c r="M1115" s="271">
        <v>11080</v>
      </c>
    </row>
    <row r="1116" spans="1:13" ht="13.5" x14ac:dyDescent="0.25">
      <c r="A1116" s="270" t="s">
        <v>1484</v>
      </c>
      <c r="B1116" s="270" t="s">
        <v>1449</v>
      </c>
      <c r="C1116" s="270" t="s">
        <v>31</v>
      </c>
      <c r="D1116" s="184">
        <v>4584</v>
      </c>
      <c r="E1116" s="239" t="s">
        <v>1441</v>
      </c>
      <c r="F1116" s="270" t="s">
        <v>338</v>
      </c>
      <c r="G1116" s="270" t="s">
        <v>338</v>
      </c>
      <c r="H1116" s="270" t="s">
        <v>45</v>
      </c>
      <c r="I1116" s="270" t="s">
        <v>306</v>
      </c>
      <c r="J1116" s="270" t="s">
        <v>349</v>
      </c>
      <c r="K1116" s="270" t="s">
        <v>197</v>
      </c>
      <c r="L1116" s="270" t="s">
        <v>40</v>
      </c>
      <c r="M1116" s="271">
        <v>16994</v>
      </c>
    </row>
    <row r="1117" spans="1:13" ht="13.5" x14ac:dyDescent="0.25">
      <c r="A1117" s="270" t="s">
        <v>1488</v>
      </c>
      <c r="B1117" s="270" t="s">
        <v>1457</v>
      </c>
      <c r="C1117" s="270" t="s">
        <v>31</v>
      </c>
      <c r="D1117" s="184">
        <v>4584</v>
      </c>
      <c r="E1117" s="239" t="s">
        <v>1441</v>
      </c>
      <c r="F1117" s="270" t="s">
        <v>338</v>
      </c>
      <c r="G1117" s="270" t="s">
        <v>338</v>
      </c>
      <c r="H1117" s="270" t="s">
        <v>45</v>
      </c>
      <c r="I1117" s="270" t="s">
        <v>306</v>
      </c>
      <c r="J1117" s="270" t="s">
        <v>349</v>
      </c>
      <c r="K1117" s="270" t="s">
        <v>184</v>
      </c>
      <c r="L1117" s="270" t="s">
        <v>40</v>
      </c>
      <c r="M1117" s="271">
        <v>31864</v>
      </c>
    </row>
    <row r="1118" spans="1:13" ht="13.5" x14ac:dyDescent="0.25">
      <c r="A1118" s="270" t="s">
        <v>1480</v>
      </c>
      <c r="B1118" s="270" t="s">
        <v>1440</v>
      </c>
      <c r="C1118" s="270" t="s">
        <v>31</v>
      </c>
      <c r="D1118" s="184">
        <v>4584</v>
      </c>
      <c r="E1118" s="239" t="s">
        <v>1441</v>
      </c>
      <c r="F1118" s="270" t="s">
        <v>338</v>
      </c>
      <c r="G1118" s="270" t="s">
        <v>338</v>
      </c>
      <c r="H1118" s="270" t="s">
        <v>45</v>
      </c>
      <c r="I1118" s="270" t="s">
        <v>306</v>
      </c>
      <c r="J1118" s="270" t="s">
        <v>349</v>
      </c>
      <c r="K1118" s="270" t="s">
        <v>185</v>
      </c>
      <c r="L1118" s="270" t="s">
        <v>38</v>
      </c>
      <c r="M1118" s="271">
        <v>12746</v>
      </c>
    </row>
    <row r="1119" spans="1:13" ht="13.5" x14ac:dyDescent="0.25">
      <c r="A1119" s="270" t="s">
        <v>1486</v>
      </c>
      <c r="B1119" s="270" t="s">
        <v>1453</v>
      </c>
      <c r="C1119" s="270" t="s">
        <v>31</v>
      </c>
      <c r="D1119" s="184">
        <v>4584</v>
      </c>
      <c r="E1119" s="239" t="s">
        <v>1441</v>
      </c>
      <c r="F1119" s="270" t="s">
        <v>338</v>
      </c>
      <c r="G1119" s="270" t="s">
        <v>338</v>
      </c>
      <c r="H1119" s="270" t="s">
        <v>45</v>
      </c>
      <c r="I1119" s="270" t="s">
        <v>306</v>
      </c>
      <c r="J1119" s="270" t="s">
        <v>349</v>
      </c>
      <c r="K1119" s="270" t="s">
        <v>185</v>
      </c>
      <c r="L1119" s="270" t="s">
        <v>40</v>
      </c>
      <c r="M1119" s="271">
        <v>21243</v>
      </c>
    </row>
    <row r="1120" spans="1:13" ht="13.5" x14ac:dyDescent="0.25">
      <c r="A1120" s="270" t="s">
        <v>1489</v>
      </c>
      <c r="B1120" s="270" t="s">
        <v>1459</v>
      </c>
      <c r="C1120" s="270" t="s">
        <v>31</v>
      </c>
      <c r="D1120" s="184">
        <v>4584</v>
      </c>
      <c r="E1120" s="239" t="s">
        <v>1441</v>
      </c>
      <c r="F1120" s="270" t="s">
        <v>338</v>
      </c>
      <c r="G1120" s="270" t="s">
        <v>338</v>
      </c>
      <c r="H1120" s="270" t="s">
        <v>45</v>
      </c>
      <c r="I1120" s="270" t="s">
        <v>306</v>
      </c>
      <c r="J1120" s="270" t="s">
        <v>349</v>
      </c>
      <c r="K1120" s="270" t="s">
        <v>184</v>
      </c>
      <c r="L1120" s="270" t="s">
        <v>38</v>
      </c>
      <c r="M1120" s="271">
        <v>21243</v>
      </c>
    </row>
    <row r="1121" spans="1:13" ht="13.5" x14ac:dyDescent="0.25">
      <c r="A1121" s="270" t="s">
        <v>1485</v>
      </c>
      <c r="B1121" s="270" t="s">
        <v>1451</v>
      </c>
      <c r="C1121" s="270" t="s">
        <v>31</v>
      </c>
      <c r="D1121" s="184">
        <v>4584</v>
      </c>
      <c r="E1121" s="239" t="s">
        <v>1441</v>
      </c>
      <c r="F1121" s="270" t="s">
        <v>338</v>
      </c>
      <c r="G1121" s="270" t="s">
        <v>338</v>
      </c>
      <c r="H1121" s="270" t="s">
        <v>45</v>
      </c>
      <c r="I1121" s="270" t="s">
        <v>306</v>
      </c>
      <c r="J1121" s="270" t="s">
        <v>349</v>
      </c>
      <c r="K1121" s="270" t="s">
        <v>197</v>
      </c>
      <c r="L1121" s="270" t="s">
        <v>38</v>
      </c>
      <c r="M1121" s="271">
        <v>10621</v>
      </c>
    </row>
    <row r="1122" spans="1:13" ht="13.5" x14ac:dyDescent="0.25">
      <c r="A1122" s="270" t="s">
        <v>1494</v>
      </c>
      <c r="B1122" s="270" t="s">
        <v>1449</v>
      </c>
      <c r="C1122" s="270" t="s">
        <v>31</v>
      </c>
      <c r="D1122" s="184">
        <v>4584</v>
      </c>
      <c r="E1122" s="239" t="s">
        <v>1441</v>
      </c>
      <c r="F1122" s="270" t="s">
        <v>338</v>
      </c>
      <c r="G1122" s="270" t="s">
        <v>338</v>
      </c>
      <c r="H1122" s="270" t="s">
        <v>45</v>
      </c>
      <c r="I1122" s="270" t="s">
        <v>308</v>
      </c>
      <c r="J1122" s="270" t="s">
        <v>350</v>
      </c>
      <c r="K1122" s="270" t="s">
        <v>197</v>
      </c>
      <c r="L1122" s="270" t="s">
        <v>40</v>
      </c>
      <c r="M1122" s="271">
        <v>16261</v>
      </c>
    </row>
    <row r="1123" spans="1:13" ht="13.5" x14ac:dyDescent="0.25">
      <c r="A1123" s="270" t="s">
        <v>1498</v>
      </c>
      <c r="B1123" s="270" t="s">
        <v>1457</v>
      </c>
      <c r="C1123" s="270" t="s">
        <v>31</v>
      </c>
      <c r="D1123" s="184">
        <v>4584</v>
      </c>
      <c r="E1123" s="239" t="s">
        <v>1441</v>
      </c>
      <c r="F1123" s="270" t="s">
        <v>338</v>
      </c>
      <c r="G1123" s="270" t="s">
        <v>338</v>
      </c>
      <c r="H1123" s="270" t="s">
        <v>45</v>
      </c>
      <c r="I1123" s="270" t="s">
        <v>308</v>
      </c>
      <c r="J1123" s="270" t="s">
        <v>350</v>
      </c>
      <c r="K1123" s="270" t="s">
        <v>184</v>
      </c>
      <c r="L1123" s="270" t="s">
        <v>40</v>
      </c>
      <c r="M1123" s="271">
        <v>30489</v>
      </c>
    </row>
    <row r="1124" spans="1:13" ht="13.5" x14ac:dyDescent="0.25">
      <c r="A1124" s="270" t="s">
        <v>1490</v>
      </c>
      <c r="B1124" s="270" t="s">
        <v>1440</v>
      </c>
      <c r="C1124" s="270" t="s">
        <v>31</v>
      </c>
      <c r="D1124" s="184">
        <v>4584</v>
      </c>
      <c r="E1124" s="239" t="s">
        <v>1441</v>
      </c>
      <c r="F1124" s="270" t="s">
        <v>338</v>
      </c>
      <c r="G1124" s="270" t="s">
        <v>338</v>
      </c>
      <c r="H1124" s="270" t="s">
        <v>45</v>
      </c>
      <c r="I1124" s="270" t="s">
        <v>308</v>
      </c>
      <c r="J1124" s="270" t="s">
        <v>350</v>
      </c>
      <c r="K1124" s="270" t="s">
        <v>185</v>
      </c>
      <c r="L1124" s="270" t="s">
        <v>38</v>
      </c>
      <c r="M1124" s="271">
        <v>12196</v>
      </c>
    </row>
    <row r="1125" spans="1:13" ht="13.5" x14ac:dyDescent="0.25">
      <c r="A1125" s="270" t="s">
        <v>1496</v>
      </c>
      <c r="B1125" s="270" t="s">
        <v>1453</v>
      </c>
      <c r="C1125" s="270" t="s">
        <v>31</v>
      </c>
      <c r="D1125" s="184">
        <v>4584</v>
      </c>
      <c r="E1125" s="239" t="s">
        <v>1441</v>
      </c>
      <c r="F1125" s="270" t="s">
        <v>338</v>
      </c>
      <c r="G1125" s="270" t="s">
        <v>338</v>
      </c>
      <c r="H1125" s="270" t="s">
        <v>45</v>
      </c>
      <c r="I1125" s="270" t="s">
        <v>308</v>
      </c>
      <c r="J1125" s="270" t="s">
        <v>350</v>
      </c>
      <c r="K1125" s="270" t="s">
        <v>185</v>
      </c>
      <c r="L1125" s="270" t="s">
        <v>40</v>
      </c>
      <c r="M1125" s="271">
        <v>20326</v>
      </c>
    </row>
    <row r="1126" spans="1:13" ht="13.5" x14ac:dyDescent="0.25">
      <c r="A1126" s="270" t="s">
        <v>1499</v>
      </c>
      <c r="B1126" s="270" t="s">
        <v>1459</v>
      </c>
      <c r="C1126" s="270" t="s">
        <v>31</v>
      </c>
      <c r="D1126" s="184">
        <v>4584</v>
      </c>
      <c r="E1126" s="239" t="s">
        <v>1441</v>
      </c>
      <c r="F1126" s="270" t="s">
        <v>338</v>
      </c>
      <c r="G1126" s="270" t="s">
        <v>338</v>
      </c>
      <c r="H1126" s="270" t="s">
        <v>45</v>
      </c>
      <c r="I1126" s="270" t="s">
        <v>308</v>
      </c>
      <c r="J1126" s="270" t="s">
        <v>350</v>
      </c>
      <c r="K1126" s="270" t="s">
        <v>184</v>
      </c>
      <c r="L1126" s="270" t="s">
        <v>38</v>
      </c>
      <c r="M1126" s="271">
        <v>20326</v>
      </c>
    </row>
    <row r="1127" spans="1:13" ht="13.5" x14ac:dyDescent="0.25">
      <c r="A1127" s="270" t="s">
        <v>1495</v>
      </c>
      <c r="B1127" s="270" t="s">
        <v>1451</v>
      </c>
      <c r="C1127" s="270" t="s">
        <v>31</v>
      </c>
      <c r="D1127" s="184">
        <v>4584</v>
      </c>
      <c r="E1127" s="239" t="s">
        <v>1441</v>
      </c>
      <c r="F1127" s="270" t="s">
        <v>338</v>
      </c>
      <c r="G1127" s="270" t="s">
        <v>338</v>
      </c>
      <c r="H1127" s="270" t="s">
        <v>45</v>
      </c>
      <c r="I1127" s="270" t="s">
        <v>308</v>
      </c>
      <c r="J1127" s="270" t="s">
        <v>350</v>
      </c>
      <c r="K1127" s="270" t="s">
        <v>197</v>
      </c>
      <c r="L1127" s="270" t="s">
        <v>38</v>
      </c>
      <c r="M1127" s="271">
        <v>10163</v>
      </c>
    </row>
    <row r="1128" spans="1:13" ht="13.5" x14ac:dyDescent="0.25">
      <c r="A1128" s="270" t="s">
        <v>1504</v>
      </c>
      <c r="B1128" s="270" t="s">
        <v>1449</v>
      </c>
      <c r="C1128" s="270" t="s">
        <v>31</v>
      </c>
      <c r="D1128" s="184">
        <v>4584</v>
      </c>
      <c r="E1128" s="239" t="s">
        <v>1441</v>
      </c>
      <c r="F1128" s="270" t="s">
        <v>338</v>
      </c>
      <c r="G1128" s="270" t="s">
        <v>338</v>
      </c>
      <c r="H1128" s="270" t="s">
        <v>45</v>
      </c>
      <c r="I1128" s="270" t="s">
        <v>46</v>
      </c>
      <c r="J1128" s="270" t="s">
        <v>351</v>
      </c>
      <c r="K1128" s="270" t="s">
        <v>197</v>
      </c>
      <c r="L1128" s="270" t="s">
        <v>40</v>
      </c>
      <c r="M1128" s="271">
        <v>15526</v>
      </c>
    </row>
    <row r="1129" spans="1:13" ht="13.5" x14ac:dyDescent="0.25">
      <c r="A1129" s="270" t="s">
        <v>1508</v>
      </c>
      <c r="B1129" s="270" t="s">
        <v>1457</v>
      </c>
      <c r="C1129" s="270" t="s">
        <v>31</v>
      </c>
      <c r="D1129" s="184">
        <v>4584</v>
      </c>
      <c r="E1129" s="239" t="s">
        <v>1441</v>
      </c>
      <c r="F1129" s="270" t="s">
        <v>338</v>
      </c>
      <c r="G1129" s="270" t="s">
        <v>338</v>
      </c>
      <c r="H1129" s="270" t="s">
        <v>45</v>
      </c>
      <c r="I1129" s="270" t="s">
        <v>46</v>
      </c>
      <c r="J1129" s="270" t="s">
        <v>351</v>
      </c>
      <c r="K1129" s="270" t="s">
        <v>184</v>
      </c>
      <c r="L1129" s="270" t="s">
        <v>40</v>
      </c>
      <c r="M1129" s="271">
        <v>29111</v>
      </c>
    </row>
    <row r="1130" spans="1:13" ht="13.5" x14ac:dyDescent="0.25">
      <c r="A1130" s="270" t="s">
        <v>1500</v>
      </c>
      <c r="B1130" s="270" t="s">
        <v>1440</v>
      </c>
      <c r="C1130" s="270" t="s">
        <v>31</v>
      </c>
      <c r="D1130" s="184">
        <v>4584</v>
      </c>
      <c r="E1130" s="239" t="s">
        <v>1441</v>
      </c>
      <c r="F1130" s="270" t="s">
        <v>338</v>
      </c>
      <c r="G1130" s="270" t="s">
        <v>338</v>
      </c>
      <c r="H1130" s="270" t="s">
        <v>45</v>
      </c>
      <c r="I1130" s="270" t="s">
        <v>46</v>
      </c>
      <c r="J1130" s="270" t="s">
        <v>351</v>
      </c>
      <c r="K1130" s="270" t="s">
        <v>185</v>
      </c>
      <c r="L1130" s="270" t="s">
        <v>38</v>
      </c>
      <c r="M1130" s="271">
        <v>11644</v>
      </c>
    </row>
    <row r="1131" spans="1:13" ht="13.5" x14ac:dyDescent="0.25">
      <c r="A1131" s="270" t="s">
        <v>1506</v>
      </c>
      <c r="B1131" s="270" t="s">
        <v>1453</v>
      </c>
      <c r="C1131" s="270" t="s">
        <v>31</v>
      </c>
      <c r="D1131" s="184">
        <v>4584</v>
      </c>
      <c r="E1131" s="239" t="s">
        <v>1441</v>
      </c>
      <c r="F1131" s="270" t="s">
        <v>338</v>
      </c>
      <c r="G1131" s="270" t="s">
        <v>338</v>
      </c>
      <c r="H1131" s="270" t="s">
        <v>45</v>
      </c>
      <c r="I1131" s="270" t="s">
        <v>46</v>
      </c>
      <c r="J1131" s="270" t="s">
        <v>351</v>
      </c>
      <c r="K1131" s="270" t="s">
        <v>185</v>
      </c>
      <c r="L1131" s="270" t="s">
        <v>40</v>
      </c>
      <c r="M1131" s="271">
        <v>19407</v>
      </c>
    </row>
    <row r="1132" spans="1:13" ht="13.5" x14ac:dyDescent="0.25">
      <c r="A1132" s="270" t="s">
        <v>1509</v>
      </c>
      <c r="B1132" s="270" t="s">
        <v>1459</v>
      </c>
      <c r="C1132" s="270" t="s">
        <v>31</v>
      </c>
      <c r="D1132" s="184">
        <v>4584</v>
      </c>
      <c r="E1132" s="239" t="s">
        <v>1441</v>
      </c>
      <c r="F1132" s="270" t="s">
        <v>338</v>
      </c>
      <c r="G1132" s="270" t="s">
        <v>338</v>
      </c>
      <c r="H1132" s="270" t="s">
        <v>45</v>
      </c>
      <c r="I1132" s="270" t="s">
        <v>46</v>
      </c>
      <c r="J1132" s="270" t="s">
        <v>351</v>
      </c>
      <c r="K1132" s="270" t="s">
        <v>184</v>
      </c>
      <c r="L1132" s="270" t="s">
        <v>38</v>
      </c>
      <c r="M1132" s="271">
        <v>19407</v>
      </c>
    </row>
    <row r="1133" spans="1:13" ht="13.5" x14ac:dyDescent="0.25">
      <c r="A1133" s="270" t="s">
        <v>1505</v>
      </c>
      <c r="B1133" s="270" t="s">
        <v>1451</v>
      </c>
      <c r="C1133" s="270" t="s">
        <v>31</v>
      </c>
      <c r="D1133" s="184">
        <v>4584</v>
      </c>
      <c r="E1133" s="239" t="s">
        <v>1441</v>
      </c>
      <c r="F1133" s="270" t="s">
        <v>338</v>
      </c>
      <c r="G1133" s="270" t="s">
        <v>338</v>
      </c>
      <c r="H1133" s="270" t="s">
        <v>45</v>
      </c>
      <c r="I1133" s="270" t="s">
        <v>46</v>
      </c>
      <c r="J1133" s="270" t="s">
        <v>351</v>
      </c>
      <c r="K1133" s="270" t="s">
        <v>197</v>
      </c>
      <c r="L1133" s="270" t="s">
        <v>38</v>
      </c>
      <c r="M1133" s="271">
        <v>9704</v>
      </c>
    </row>
    <row r="1134" spans="1:13" ht="13.5" x14ac:dyDescent="0.25">
      <c r="A1134" s="270" t="s">
        <v>1514</v>
      </c>
      <c r="B1134" s="270" t="s">
        <v>1449</v>
      </c>
      <c r="C1134" s="270" t="s">
        <v>31</v>
      </c>
      <c r="D1134" s="184">
        <v>4584</v>
      </c>
      <c r="E1134" s="239" t="s">
        <v>1441</v>
      </c>
      <c r="F1134" s="270" t="s">
        <v>338</v>
      </c>
      <c r="G1134" s="270" t="s">
        <v>338</v>
      </c>
      <c r="H1134" s="270" t="s">
        <v>45</v>
      </c>
      <c r="I1134" s="270" t="s">
        <v>202</v>
      </c>
      <c r="J1134" s="270" t="s">
        <v>352</v>
      </c>
      <c r="K1134" s="270" t="s">
        <v>197</v>
      </c>
      <c r="L1134" s="270" t="s">
        <v>40</v>
      </c>
      <c r="M1134" s="271">
        <v>14792</v>
      </c>
    </row>
    <row r="1135" spans="1:13" ht="13.5" x14ac:dyDescent="0.25">
      <c r="A1135" s="270" t="s">
        <v>1518</v>
      </c>
      <c r="B1135" s="270" t="s">
        <v>1457</v>
      </c>
      <c r="C1135" s="270" t="s">
        <v>31</v>
      </c>
      <c r="D1135" s="184">
        <v>4584</v>
      </c>
      <c r="E1135" s="239" t="s">
        <v>1441</v>
      </c>
      <c r="F1135" s="270" t="s">
        <v>338</v>
      </c>
      <c r="G1135" s="270" t="s">
        <v>338</v>
      </c>
      <c r="H1135" s="270" t="s">
        <v>45</v>
      </c>
      <c r="I1135" s="270" t="s">
        <v>202</v>
      </c>
      <c r="J1135" s="270" t="s">
        <v>352</v>
      </c>
      <c r="K1135" s="270" t="s">
        <v>184</v>
      </c>
      <c r="L1135" s="270" t="s">
        <v>40</v>
      </c>
      <c r="M1135" s="271">
        <v>27736</v>
      </c>
    </row>
    <row r="1136" spans="1:13" ht="13.5" x14ac:dyDescent="0.25">
      <c r="A1136" s="270" t="s">
        <v>1510</v>
      </c>
      <c r="B1136" s="270" t="s">
        <v>1440</v>
      </c>
      <c r="C1136" s="270" t="s">
        <v>31</v>
      </c>
      <c r="D1136" s="184">
        <v>4584</v>
      </c>
      <c r="E1136" s="239" t="s">
        <v>1441</v>
      </c>
      <c r="F1136" s="270" t="s">
        <v>338</v>
      </c>
      <c r="G1136" s="270" t="s">
        <v>338</v>
      </c>
      <c r="H1136" s="270" t="s">
        <v>45</v>
      </c>
      <c r="I1136" s="270" t="s">
        <v>202</v>
      </c>
      <c r="J1136" s="270" t="s">
        <v>352</v>
      </c>
      <c r="K1136" s="270" t="s">
        <v>185</v>
      </c>
      <c r="L1136" s="270" t="s">
        <v>38</v>
      </c>
      <c r="M1136" s="271">
        <v>11094</v>
      </c>
    </row>
    <row r="1137" spans="1:13" ht="13.5" x14ac:dyDescent="0.25">
      <c r="A1137" s="270" t="s">
        <v>1516</v>
      </c>
      <c r="B1137" s="270" t="s">
        <v>1453</v>
      </c>
      <c r="C1137" s="270" t="s">
        <v>31</v>
      </c>
      <c r="D1137" s="184">
        <v>4584</v>
      </c>
      <c r="E1137" s="239" t="s">
        <v>1441</v>
      </c>
      <c r="F1137" s="270" t="s">
        <v>338</v>
      </c>
      <c r="G1137" s="270" t="s">
        <v>338</v>
      </c>
      <c r="H1137" s="270" t="s">
        <v>45</v>
      </c>
      <c r="I1137" s="270" t="s">
        <v>202</v>
      </c>
      <c r="J1137" s="270" t="s">
        <v>352</v>
      </c>
      <c r="K1137" s="270" t="s">
        <v>185</v>
      </c>
      <c r="L1137" s="270" t="s">
        <v>40</v>
      </c>
      <c r="M1137" s="271">
        <v>18491</v>
      </c>
    </row>
    <row r="1138" spans="1:13" ht="13.5" x14ac:dyDescent="0.25">
      <c r="A1138" s="270" t="s">
        <v>1519</v>
      </c>
      <c r="B1138" s="270" t="s">
        <v>1459</v>
      </c>
      <c r="C1138" s="270" t="s">
        <v>31</v>
      </c>
      <c r="D1138" s="184">
        <v>4584</v>
      </c>
      <c r="E1138" s="239" t="s">
        <v>1441</v>
      </c>
      <c r="F1138" s="270" t="s">
        <v>338</v>
      </c>
      <c r="G1138" s="270" t="s">
        <v>338</v>
      </c>
      <c r="H1138" s="270" t="s">
        <v>45</v>
      </c>
      <c r="I1138" s="270" t="s">
        <v>202</v>
      </c>
      <c r="J1138" s="270" t="s">
        <v>352</v>
      </c>
      <c r="K1138" s="270" t="s">
        <v>184</v>
      </c>
      <c r="L1138" s="270" t="s">
        <v>38</v>
      </c>
      <c r="M1138" s="271">
        <v>18491</v>
      </c>
    </row>
    <row r="1139" spans="1:13" ht="13.5" x14ac:dyDescent="0.25">
      <c r="A1139" s="270" t="s">
        <v>1515</v>
      </c>
      <c r="B1139" s="270" t="s">
        <v>1451</v>
      </c>
      <c r="C1139" s="270" t="s">
        <v>31</v>
      </c>
      <c r="D1139" s="184">
        <v>4584</v>
      </c>
      <c r="E1139" s="239" t="s">
        <v>1441</v>
      </c>
      <c r="F1139" s="270" t="s">
        <v>338</v>
      </c>
      <c r="G1139" s="270" t="s">
        <v>338</v>
      </c>
      <c r="H1139" s="270" t="s">
        <v>45</v>
      </c>
      <c r="I1139" s="270" t="s">
        <v>202</v>
      </c>
      <c r="J1139" s="270" t="s">
        <v>352</v>
      </c>
      <c r="K1139" s="270" t="s">
        <v>197</v>
      </c>
      <c r="L1139" s="270" t="s">
        <v>38</v>
      </c>
      <c r="M1139" s="271">
        <v>9245</v>
      </c>
    </row>
    <row r="1140" spans="1:13" ht="13.5" x14ac:dyDescent="0.25">
      <c r="A1140" s="270" t="s">
        <v>1524</v>
      </c>
      <c r="B1140" s="270" t="s">
        <v>1449</v>
      </c>
      <c r="C1140" s="270" t="s">
        <v>31</v>
      </c>
      <c r="D1140" s="184">
        <v>4584</v>
      </c>
      <c r="E1140" s="239" t="s">
        <v>1441</v>
      </c>
      <c r="F1140" s="270" t="s">
        <v>338</v>
      </c>
      <c r="G1140" s="270" t="s">
        <v>338</v>
      </c>
      <c r="H1140" s="270" t="s">
        <v>45</v>
      </c>
      <c r="I1140" s="270" t="s">
        <v>48</v>
      </c>
      <c r="J1140" s="270" t="s">
        <v>353</v>
      </c>
      <c r="K1140" s="270" t="s">
        <v>197</v>
      </c>
      <c r="L1140" s="270" t="s">
        <v>40</v>
      </c>
      <c r="M1140" s="271">
        <v>14059</v>
      </c>
    </row>
    <row r="1141" spans="1:13" ht="13.5" x14ac:dyDescent="0.25">
      <c r="A1141" s="270" t="s">
        <v>1528</v>
      </c>
      <c r="B1141" s="270" t="s">
        <v>1457</v>
      </c>
      <c r="C1141" s="270" t="s">
        <v>31</v>
      </c>
      <c r="D1141" s="184">
        <v>4584</v>
      </c>
      <c r="E1141" s="239" t="s">
        <v>1441</v>
      </c>
      <c r="F1141" s="270" t="s">
        <v>338</v>
      </c>
      <c r="G1141" s="270" t="s">
        <v>338</v>
      </c>
      <c r="H1141" s="270" t="s">
        <v>45</v>
      </c>
      <c r="I1141" s="270" t="s">
        <v>48</v>
      </c>
      <c r="J1141" s="270" t="s">
        <v>353</v>
      </c>
      <c r="K1141" s="270" t="s">
        <v>184</v>
      </c>
      <c r="L1141" s="270" t="s">
        <v>40</v>
      </c>
      <c r="M1141" s="271">
        <v>26361</v>
      </c>
    </row>
    <row r="1142" spans="1:13" ht="13.5" x14ac:dyDescent="0.25">
      <c r="A1142" s="270" t="s">
        <v>1520</v>
      </c>
      <c r="B1142" s="270" t="s">
        <v>1440</v>
      </c>
      <c r="C1142" s="270" t="s">
        <v>31</v>
      </c>
      <c r="D1142" s="184">
        <v>4584</v>
      </c>
      <c r="E1142" s="239" t="s">
        <v>1441</v>
      </c>
      <c r="F1142" s="270" t="s">
        <v>338</v>
      </c>
      <c r="G1142" s="270" t="s">
        <v>338</v>
      </c>
      <c r="H1142" s="270" t="s">
        <v>45</v>
      </c>
      <c r="I1142" s="270" t="s">
        <v>48</v>
      </c>
      <c r="J1142" s="270" t="s">
        <v>353</v>
      </c>
      <c r="K1142" s="270" t="s">
        <v>185</v>
      </c>
      <c r="L1142" s="270" t="s">
        <v>38</v>
      </c>
      <c r="M1142" s="271">
        <v>10544</v>
      </c>
    </row>
    <row r="1143" spans="1:13" ht="13.5" x14ac:dyDescent="0.25">
      <c r="A1143" s="270" t="s">
        <v>1526</v>
      </c>
      <c r="B1143" s="270" t="s">
        <v>1453</v>
      </c>
      <c r="C1143" s="270" t="s">
        <v>31</v>
      </c>
      <c r="D1143" s="184">
        <v>4584</v>
      </c>
      <c r="E1143" s="239" t="s">
        <v>1441</v>
      </c>
      <c r="F1143" s="270" t="s">
        <v>338</v>
      </c>
      <c r="G1143" s="270" t="s">
        <v>338</v>
      </c>
      <c r="H1143" s="270" t="s">
        <v>45</v>
      </c>
      <c r="I1143" s="270" t="s">
        <v>48</v>
      </c>
      <c r="J1143" s="270" t="s">
        <v>353</v>
      </c>
      <c r="K1143" s="270" t="s">
        <v>185</v>
      </c>
      <c r="L1143" s="270" t="s">
        <v>40</v>
      </c>
      <c r="M1143" s="271">
        <v>17574</v>
      </c>
    </row>
    <row r="1144" spans="1:13" ht="13.5" x14ac:dyDescent="0.25">
      <c r="A1144" s="270" t="s">
        <v>1529</v>
      </c>
      <c r="B1144" s="270" t="s">
        <v>1459</v>
      </c>
      <c r="C1144" s="270" t="s">
        <v>31</v>
      </c>
      <c r="D1144" s="184">
        <v>4584</v>
      </c>
      <c r="E1144" s="239" t="s">
        <v>1441</v>
      </c>
      <c r="F1144" s="270" t="s">
        <v>338</v>
      </c>
      <c r="G1144" s="270" t="s">
        <v>338</v>
      </c>
      <c r="H1144" s="270" t="s">
        <v>45</v>
      </c>
      <c r="I1144" s="270" t="s">
        <v>48</v>
      </c>
      <c r="J1144" s="270" t="s">
        <v>353</v>
      </c>
      <c r="K1144" s="270" t="s">
        <v>184</v>
      </c>
      <c r="L1144" s="270" t="s">
        <v>38</v>
      </c>
      <c r="M1144" s="271">
        <v>17574</v>
      </c>
    </row>
    <row r="1145" spans="1:13" ht="13.5" x14ac:dyDescent="0.25">
      <c r="A1145" s="270" t="s">
        <v>1525</v>
      </c>
      <c r="B1145" s="270" t="s">
        <v>1451</v>
      </c>
      <c r="C1145" s="270" t="s">
        <v>31</v>
      </c>
      <c r="D1145" s="184">
        <v>4584</v>
      </c>
      <c r="E1145" s="239" t="s">
        <v>1441</v>
      </c>
      <c r="F1145" s="270" t="s">
        <v>338</v>
      </c>
      <c r="G1145" s="270" t="s">
        <v>338</v>
      </c>
      <c r="H1145" s="270" t="s">
        <v>45</v>
      </c>
      <c r="I1145" s="270" t="s">
        <v>48</v>
      </c>
      <c r="J1145" s="270" t="s">
        <v>353</v>
      </c>
      <c r="K1145" s="270" t="s">
        <v>197</v>
      </c>
      <c r="L1145" s="270" t="s">
        <v>38</v>
      </c>
      <c r="M1145" s="271">
        <v>8787</v>
      </c>
    </row>
    <row r="1146" spans="1:13" ht="13.5" x14ac:dyDescent="0.25">
      <c r="A1146" s="270" t="s">
        <v>1534</v>
      </c>
      <c r="B1146" s="270" t="s">
        <v>1449</v>
      </c>
      <c r="C1146" s="270" t="s">
        <v>31</v>
      </c>
      <c r="D1146" s="184">
        <v>4584</v>
      </c>
      <c r="E1146" s="239" t="s">
        <v>1441</v>
      </c>
      <c r="F1146" s="270" t="s">
        <v>338</v>
      </c>
      <c r="G1146" s="270" t="s">
        <v>338</v>
      </c>
      <c r="H1146" s="270" t="s">
        <v>45</v>
      </c>
      <c r="I1146" s="270" t="s">
        <v>50</v>
      </c>
      <c r="J1146" s="270" t="s">
        <v>354</v>
      </c>
      <c r="K1146" s="270" t="s">
        <v>197</v>
      </c>
      <c r="L1146" s="270" t="s">
        <v>40</v>
      </c>
      <c r="M1146" s="271">
        <v>13324</v>
      </c>
    </row>
    <row r="1147" spans="1:13" ht="13.5" x14ac:dyDescent="0.25">
      <c r="A1147" s="270" t="s">
        <v>1538</v>
      </c>
      <c r="B1147" s="270" t="s">
        <v>1457</v>
      </c>
      <c r="C1147" s="270" t="s">
        <v>31</v>
      </c>
      <c r="D1147" s="184">
        <v>4584</v>
      </c>
      <c r="E1147" s="239" t="s">
        <v>1441</v>
      </c>
      <c r="F1147" s="270" t="s">
        <v>338</v>
      </c>
      <c r="G1147" s="270" t="s">
        <v>338</v>
      </c>
      <c r="H1147" s="270" t="s">
        <v>45</v>
      </c>
      <c r="I1147" s="270" t="s">
        <v>50</v>
      </c>
      <c r="J1147" s="270" t="s">
        <v>354</v>
      </c>
      <c r="K1147" s="270" t="s">
        <v>184</v>
      </c>
      <c r="L1147" s="270" t="s">
        <v>40</v>
      </c>
      <c r="M1147" s="271">
        <v>24982</v>
      </c>
    </row>
    <row r="1148" spans="1:13" ht="13.5" x14ac:dyDescent="0.25">
      <c r="A1148" s="270" t="s">
        <v>1530</v>
      </c>
      <c r="B1148" s="270" t="s">
        <v>1440</v>
      </c>
      <c r="C1148" s="270" t="s">
        <v>31</v>
      </c>
      <c r="D1148" s="184">
        <v>4584</v>
      </c>
      <c r="E1148" s="239" t="s">
        <v>1441</v>
      </c>
      <c r="F1148" s="270" t="s">
        <v>338</v>
      </c>
      <c r="G1148" s="270" t="s">
        <v>338</v>
      </c>
      <c r="H1148" s="270" t="s">
        <v>45</v>
      </c>
      <c r="I1148" s="270" t="s">
        <v>50</v>
      </c>
      <c r="J1148" s="270" t="s">
        <v>354</v>
      </c>
      <c r="K1148" s="270" t="s">
        <v>185</v>
      </c>
      <c r="L1148" s="270" t="s">
        <v>38</v>
      </c>
      <c r="M1148" s="271">
        <v>9993</v>
      </c>
    </row>
    <row r="1149" spans="1:13" ht="13.5" x14ac:dyDescent="0.25">
      <c r="A1149" s="270" t="s">
        <v>1536</v>
      </c>
      <c r="B1149" s="270" t="s">
        <v>1453</v>
      </c>
      <c r="C1149" s="270" t="s">
        <v>31</v>
      </c>
      <c r="D1149" s="184">
        <v>4584</v>
      </c>
      <c r="E1149" s="239" t="s">
        <v>1441</v>
      </c>
      <c r="F1149" s="270" t="s">
        <v>338</v>
      </c>
      <c r="G1149" s="270" t="s">
        <v>338</v>
      </c>
      <c r="H1149" s="270" t="s">
        <v>45</v>
      </c>
      <c r="I1149" s="270" t="s">
        <v>50</v>
      </c>
      <c r="J1149" s="270" t="s">
        <v>354</v>
      </c>
      <c r="K1149" s="270" t="s">
        <v>185</v>
      </c>
      <c r="L1149" s="270" t="s">
        <v>40</v>
      </c>
      <c r="M1149" s="271">
        <v>16655</v>
      </c>
    </row>
    <row r="1150" spans="1:13" ht="13.5" x14ac:dyDescent="0.25">
      <c r="A1150" s="270" t="s">
        <v>1539</v>
      </c>
      <c r="B1150" s="270" t="s">
        <v>1459</v>
      </c>
      <c r="C1150" s="270" t="s">
        <v>31</v>
      </c>
      <c r="D1150" s="184">
        <v>4584</v>
      </c>
      <c r="E1150" s="239" t="s">
        <v>1441</v>
      </c>
      <c r="F1150" s="270" t="s">
        <v>338</v>
      </c>
      <c r="G1150" s="270" t="s">
        <v>338</v>
      </c>
      <c r="H1150" s="270" t="s">
        <v>45</v>
      </c>
      <c r="I1150" s="270" t="s">
        <v>50</v>
      </c>
      <c r="J1150" s="270" t="s">
        <v>354</v>
      </c>
      <c r="K1150" s="270" t="s">
        <v>184</v>
      </c>
      <c r="L1150" s="270" t="s">
        <v>38</v>
      </c>
      <c r="M1150" s="271">
        <v>16655</v>
      </c>
    </row>
    <row r="1151" spans="1:13" ht="13.5" x14ac:dyDescent="0.25">
      <c r="A1151" s="270" t="s">
        <v>1535</v>
      </c>
      <c r="B1151" s="270" t="s">
        <v>1451</v>
      </c>
      <c r="C1151" s="270" t="s">
        <v>31</v>
      </c>
      <c r="D1151" s="184">
        <v>4584</v>
      </c>
      <c r="E1151" s="239" t="s">
        <v>1441</v>
      </c>
      <c r="F1151" s="270" t="s">
        <v>338</v>
      </c>
      <c r="G1151" s="270" t="s">
        <v>338</v>
      </c>
      <c r="H1151" s="270" t="s">
        <v>45</v>
      </c>
      <c r="I1151" s="270" t="s">
        <v>50</v>
      </c>
      <c r="J1151" s="270" t="s">
        <v>354</v>
      </c>
      <c r="K1151" s="270" t="s">
        <v>197</v>
      </c>
      <c r="L1151" s="270" t="s">
        <v>38</v>
      </c>
      <c r="M1151" s="271">
        <v>8327</v>
      </c>
    </row>
    <row r="1152" spans="1:13" ht="13.5" x14ac:dyDescent="0.25">
      <c r="A1152" s="270" t="s">
        <v>1544</v>
      </c>
      <c r="B1152" s="270" t="s">
        <v>1449</v>
      </c>
      <c r="C1152" s="270" t="s">
        <v>31</v>
      </c>
      <c r="D1152" s="184">
        <v>4584</v>
      </c>
      <c r="E1152" s="239" t="s">
        <v>1441</v>
      </c>
      <c r="F1152" s="270" t="s">
        <v>338</v>
      </c>
      <c r="G1152" s="270" t="s">
        <v>338</v>
      </c>
      <c r="H1152" s="270" t="s">
        <v>45</v>
      </c>
      <c r="I1152" s="270" t="s">
        <v>204</v>
      </c>
      <c r="J1152" s="270" t="s">
        <v>355</v>
      </c>
      <c r="K1152" s="270" t="s">
        <v>197</v>
      </c>
      <c r="L1152" s="270" t="s">
        <v>40</v>
      </c>
      <c r="M1152" s="271">
        <v>13163</v>
      </c>
    </row>
    <row r="1153" spans="1:13" ht="13.5" x14ac:dyDescent="0.25">
      <c r="A1153" s="270" t="s">
        <v>1548</v>
      </c>
      <c r="B1153" s="270" t="s">
        <v>1457</v>
      </c>
      <c r="C1153" s="270" t="s">
        <v>31</v>
      </c>
      <c r="D1153" s="184">
        <v>4584</v>
      </c>
      <c r="E1153" s="239" t="s">
        <v>1441</v>
      </c>
      <c r="F1153" s="270" t="s">
        <v>338</v>
      </c>
      <c r="G1153" s="270" t="s">
        <v>338</v>
      </c>
      <c r="H1153" s="270" t="s">
        <v>45</v>
      </c>
      <c r="I1153" s="270" t="s">
        <v>204</v>
      </c>
      <c r="J1153" s="270" t="s">
        <v>355</v>
      </c>
      <c r="K1153" s="270" t="s">
        <v>184</v>
      </c>
      <c r="L1153" s="270" t="s">
        <v>40</v>
      </c>
      <c r="M1153" s="271">
        <v>24680</v>
      </c>
    </row>
    <row r="1154" spans="1:13" ht="13.5" x14ac:dyDescent="0.25">
      <c r="A1154" s="270" t="s">
        <v>1540</v>
      </c>
      <c r="B1154" s="270" t="s">
        <v>1440</v>
      </c>
      <c r="C1154" s="270" t="s">
        <v>31</v>
      </c>
      <c r="D1154" s="184">
        <v>4584</v>
      </c>
      <c r="E1154" s="239" t="s">
        <v>1441</v>
      </c>
      <c r="F1154" s="270" t="s">
        <v>338</v>
      </c>
      <c r="G1154" s="270" t="s">
        <v>338</v>
      </c>
      <c r="H1154" s="270" t="s">
        <v>45</v>
      </c>
      <c r="I1154" s="270" t="s">
        <v>204</v>
      </c>
      <c r="J1154" s="270" t="s">
        <v>355</v>
      </c>
      <c r="K1154" s="270" t="s">
        <v>185</v>
      </c>
      <c r="L1154" s="270" t="s">
        <v>38</v>
      </c>
      <c r="M1154" s="271">
        <v>9872</v>
      </c>
    </row>
    <row r="1155" spans="1:13" ht="13.5" x14ac:dyDescent="0.25">
      <c r="A1155" s="270" t="s">
        <v>1546</v>
      </c>
      <c r="B1155" s="270" t="s">
        <v>1453</v>
      </c>
      <c r="C1155" s="270" t="s">
        <v>31</v>
      </c>
      <c r="D1155" s="184">
        <v>4584</v>
      </c>
      <c r="E1155" s="239" t="s">
        <v>1441</v>
      </c>
      <c r="F1155" s="270" t="s">
        <v>338</v>
      </c>
      <c r="G1155" s="270" t="s">
        <v>338</v>
      </c>
      <c r="H1155" s="270" t="s">
        <v>45</v>
      </c>
      <c r="I1155" s="270" t="s">
        <v>204</v>
      </c>
      <c r="J1155" s="270" t="s">
        <v>355</v>
      </c>
      <c r="K1155" s="270" t="s">
        <v>185</v>
      </c>
      <c r="L1155" s="270" t="s">
        <v>40</v>
      </c>
      <c r="M1155" s="271">
        <v>16453</v>
      </c>
    </row>
    <row r="1156" spans="1:13" ht="13.5" x14ac:dyDescent="0.25">
      <c r="A1156" s="270" t="s">
        <v>1549</v>
      </c>
      <c r="B1156" s="270" t="s">
        <v>1459</v>
      </c>
      <c r="C1156" s="270" t="s">
        <v>31</v>
      </c>
      <c r="D1156" s="184">
        <v>4584</v>
      </c>
      <c r="E1156" s="239" t="s">
        <v>1441</v>
      </c>
      <c r="F1156" s="270" t="s">
        <v>338</v>
      </c>
      <c r="G1156" s="270" t="s">
        <v>338</v>
      </c>
      <c r="H1156" s="270" t="s">
        <v>45</v>
      </c>
      <c r="I1156" s="270" t="s">
        <v>204</v>
      </c>
      <c r="J1156" s="270" t="s">
        <v>355</v>
      </c>
      <c r="K1156" s="270" t="s">
        <v>184</v>
      </c>
      <c r="L1156" s="270" t="s">
        <v>38</v>
      </c>
      <c r="M1156" s="271">
        <v>16453</v>
      </c>
    </row>
    <row r="1157" spans="1:13" ht="13.5" x14ac:dyDescent="0.25">
      <c r="A1157" s="270" t="s">
        <v>1545</v>
      </c>
      <c r="B1157" s="270" t="s">
        <v>1451</v>
      </c>
      <c r="C1157" s="270" t="s">
        <v>31</v>
      </c>
      <c r="D1157" s="184">
        <v>4584</v>
      </c>
      <c r="E1157" s="239" t="s">
        <v>1441</v>
      </c>
      <c r="F1157" s="270" t="s">
        <v>338</v>
      </c>
      <c r="G1157" s="270" t="s">
        <v>338</v>
      </c>
      <c r="H1157" s="270" t="s">
        <v>45</v>
      </c>
      <c r="I1157" s="270" t="s">
        <v>204</v>
      </c>
      <c r="J1157" s="270" t="s">
        <v>355</v>
      </c>
      <c r="K1157" s="270" t="s">
        <v>197</v>
      </c>
      <c r="L1157" s="270" t="s">
        <v>38</v>
      </c>
      <c r="M1157" s="271">
        <v>8227</v>
      </c>
    </row>
    <row r="1158" spans="1:13" ht="13.5" x14ac:dyDescent="0.25">
      <c r="A1158" s="270" t="s">
        <v>1554</v>
      </c>
      <c r="B1158" s="270" t="s">
        <v>1449</v>
      </c>
      <c r="C1158" s="270" t="s">
        <v>31</v>
      </c>
      <c r="D1158" s="184">
        <v>4584</v>
      </c>
      <c r="E1158" s="239" t="s">
        <v>1441</v>
      </c>
      <c r="F1158" s="270" t="s">
        <v>338</v>
      </c>
      <c r="G1158" s="270" t="s">
        <v>338</v>
      </c>
      <c r="H1158" s="270" t="s">
        <v>45</v>
      </c>
      <c r="I1158" s="270" t="s">
        <v>52</v>
      </c>
      <c r="J1158" s="270" t="s">
        <v>356</v>
      </c>
      <c r="K1158" s="270" t="s">
        <v>197</v>
      </c>
      <c r="L1158" s="270" t="s">
        <v>40</v>
      </c>
      <c r="M1158" s="271">
        <v>12395</v>
      </c>
    </row>
    <row r="1159" spans="1:13" ht="13.5" x14ac:dyDescent="0.25">
      <c r="A1159" s="270" t="s">
        <v>1558</v>
      </c>
      <c r="B1159" s="270" t="s">
        <v>1457</v>
      </c>
      <c r="C1159" s="270" t="s">
        <v>31</v>
      </c>
      <c r="D1159" s="184">
        <v>4584</v>
      </c>
      <c r="E1159" s="239" t="s">
        <v>1441</v>
      </c>
      <c r="F1159" s="270" t="s">
        <v>338</v>
      </c>
      <c r="G1159" s="270" t="s">
        <v>338</v>
      </c>
      <c r="H1159" s="270" t="s">
        <v>45</v>
      </c>
      <c r="I1159" s="270" t="s">
        <v>52</v>
      </c>
      <c r="J1159" s="270" t="s">
        <v>356</v>
      </c>
      <c r="K1159" s="270" t="s">
        <v>184</v>
      </c>
      <c r="L1159" s="270" t="s">
        <v>40</v>
      </c>
      <c r="M1159" s="271">
        <v>23240</v>
      </c>
    </row>
    <row r="1160" spans="1:13" ht="13.5" x14ac:dyDescent="0.25">
      <c r="A1160" s="270" t="s">
        <v>1550</v>
      </c>
      <c r="B1160" s="270" t="s">
        <v>1440</v>
      </c>
      <c r="C1160" s="270" t="s">
        <v>31</v>
      </c>
      <c r="D1160" s="184">
        <v>4584</v>
      </c>
      <c r="E1160" s="239" t="s">
        <v>1441</v>
      </c>
      <c r="F1160" s="270" t="s">
        <v>338</v>
      </c>
      <c r="G1160" s="270" t="s">
        <v>338</v>
      </c>
      <c r="H1160" s="270" t="s">
        <v>45</v>
      </c>
      <c r="I1160" s="270" t="s">
        <v>52</v>
      </c>
      <c r="J1160" s="270" t="s">
        <v>356</v>
      </c>
      <c r="K1160" s="270" t="s">
        <v>185</v>
      </c>
      <c r="L1160" s="270" t="s">
        <v>38</v>
      </c>
      <c r="M1160" s="271">
        <v>9296</v>
      </c>
    </row>
    <row r="1161" spans="1:13" ht="13.5" x14ac:dyDescent="0.25">
      <c r="A1161" s="270" t="s">
        <v>1556</v>
      </c>
      <c r="B1161" s="270" t="s">
        <v>1453</v>
      </c>
      <c r="C1161" s="270" t="s">
        <v>31</v>
      </c>
      <c r="D1161" s="184">
        <v>4584</v>
      </c>
      <c r="E1161" s="239" t="s">
        <v>1441</v>
      </c>
      <c r="F1161" s="270" t="s">
        <v>338</v>
      </c>
      <c r="G1161" s="270" t="s">
        <v>338</v>
      </c>
      <c r="H1161" s="270" t="s">
        <v>45</v>
      </c>
      <c r="I1161" s="270" t="s">
        <v>52</v>
      </c>
      <c r="J1161" s="270" t="s">
        <v>356</v>
      </c>
      <c r="K1161" s="270" t="s">
        <v>185</v>
      </c>
      <c r="L1161" s="270" t="s">
        <v>40</v>
      </c>
      <c r="M1161" s="271">
        <v>15494</v>
      </c>
    </row>
    <row r="1162" spans="1:13" ht="13.5" x14ac:dyDescent="0.25">
      <c r="A1162" s="270" t="s">
        <v>1559</v>
      </c>
      <c r="B1162" s="270" t="s">
        <v>1459</v>
      </c>
      <c r="C1162" s="270" t="s">
        <v>31</v>
      </c>
      <c r="D1162" s="184">
        <v>4584</v>
      </c>
      <c r="E1162" s="239" t="s">
        <v>1441</v>
      </c>
      <c r="F1162" s="270" t="s">
        <v>338</v>
      </c>
      <c r="G1162" s="270" t="s">
        <v>338</v>
      </c>
      <c r="H1162" s="270" t="s">
        <v>45</v>
      </c>
      <c r="I1162" s="270" t="s">
        <v>52</v>
      </c>
      <c r="J1162" s="270" t="s">
        <v>356</v>
      </c>
      <c r="K1162" s="270" t="s">
        <v>184</v>
      </c>
      <c r="L1162" s="270" t="s">
        <v>38</v>
      </c>
      <c r="M1162" s="271">
        <v>15494</v>
      </c>
    </row>
    <row r="1163" spans="1:13" ht="13.5" x14ac:dyDescent="0.25">
      <c r="A1163" s="270" t="s">
        <v>1555</v>
      </c>
      <c r="B1163" s="270" t="s">
        <v>1451</v>
      </c>
      <c r="C1163" s="270" t="s">
        <v>31</v>
      </c>
      <c r="D1163" s="184">
        <v>4584</v>
      </c>
      <c r="E1163" s="239" t="s">
        <v>1441</v>
      </c>
      <c r="F1163" s="270" t="s">
        <v>338</v>
      </c>
      <c r="G1163" s="270" t="s">
        <v>338</v>
      </c>
      <c r="H1163" s="270" t="s">
        <v>45</v>
      </c>
      <c r="I1163" s="270" t="s">
        <v>52</v>
      </c>
      <c r="J1163" s="270" t="s">
        <v>356</v>
      </c>
      <c r="K1163" s="270" t="s">
        <v>197</v>
      </c>
      <c r="L1163" s="270" t="s">
        <v>38</v>
      </c>
      <c r="M1163" s="271">
        <v>7747</v>
      </c>
    </row>
    <row r="1164" spans="1:13" ht="13.5" x14ac:dyDescent="0.25">
      <c r="A1164" s="270" t="s">
        <v>1564</v>
      </c>
      <c r="B1164" s="270" t="s">
        <v>1449</v>
      </c>
      <c r="C1164" s="270" t="s">
        <v>31</v>
      </c>
      <c r="D1164" s="184">
        <v>4584</v>
      </c>
      <c r="E1164" s="239" t="s">
        <v>1441</v>
      </c>
      <c r="F1164" s="270" t="s">
        <v>338</v>
      </c>
      <c r="G1164" s="270" t="s">
        <v>338</v>
      </c>
      <c r="H1164" s="270" t="s">
        <v>45</v>
      </c>
      <c r="I1164" s="270" t="s">
        <v>54</v>
      </c>
      <c r="J1164" s="270" t="s">
        <v>357</v>
      </c>
      <c r="K1164" s="270" t="s">
        <v>197</v>
      </c>
      <c r="L1164" s="270" t="s">
        <v>40</v>
      </c>
      <c r="M1164" s="271">
        <v>11627</v>
      </c>
    </row>
    <row r="1165" spans="1:13" ht="13.5" x14ac:dyDescent="0.25">
      <c r="A1165" s="270" t="s">
        <v>1568</v>
      </c>
      <c r="B1165" s="270" t="s">
        <v>1457</v>
      </c>
      <c r="C1165" s="270" t="s">
        <v>31</v>
      </c>
      <c r="D1165" s="184">
        <v>4584</v>
      </c>
      <c r="E1165" s="239" t="s">
        <v>1441</v>
      </c>
      <c r="F1165" s="270" t="s">
        <v>338</v>
      </c>
      <c r="G1165" s="270" t="s">
        <v>338</v>
      </c>
      <c r="H1165" s="270" t="s">
        <v>45</v>
      </c>
      <c r="I1165" s="270" t="s">
        <v>54</v>
      </c>
      <c r="J1165" s="270" t="s">
        <v>357</v>
      </c>
      <c r="K1165" s="270" t="s">
        <v>184</v>
      </c>
      <c r="L1165" s="270" t="s">
        <v>40</v>
      </c>
      <c r="M1165" s="271">
        <v>21801</v>
      </c>
    </row>
    <row r="1166" spans="1:13" ht="13.5" x14ac:dyDescent="0.25">
      <c r="A1166" s="270" t="s">
        <v>1560</v>
      </c>
      <c r="B1166" s="270" t="s">
        <v>1440</v>
      </c>
      <c r="C1166" s="270" t="s">
        <v>31</v>
      </c>
      <c r="D1166" s="184">
        <v>4584</v>
      </c>
      <c r="E1166" s="239" t="s">
        <v>1441</v>
      </c>
      <c r="F1166" s="270" t="s">
        <v>338</v>
      </c>
      <c r="G1166" s="270" t="s">
        <v>338</v>
      </c>
      <c r="H1166" s="270" t="s">
        <v>45</v>
      </c>
      <c r="I1166" s="270" t="s">
        <v>54</v>
      </c>
      <c r="J1166" s="270" t="s">
        <v>357</v>
      </c>
      <c r="K1166" s="270" t="s">
        <v>185</v>
      </c>
      <c r="L1166" s="270" t="s">
        <v>38</v>
      </c>
      <c r="M1166" s="271">
        <v>8720</v>
      </c>
    </row>
    <row r="1167" spans="1:13" ht="13.5" x14ac:dyDescent="0.25">
      <c r="A1167" s="270" t="s">
        <v>1566</v>
      </c>
      <c r="B1167" s="270" t="s">
        <v>1453</v>
      </c>
      <c r="C1167" s="270" t="s">
        <v>31</v>
      </c>
      <c r="D1167" s="184">
        <v>4584</v>
      </c>
      <c r="E1167" s="239" t="s">
        <v>1441</v>
      </c>
      <c r="F1167" s="270" t="s">
        <v>338</v>
      </c>
      <c r="G1167" s="270" t="s">
        <v>338</v>
      </c>
      <c r="H1167" s="270" t="s">
        <v>45</v>
      </c>
      <c r="I1167" s="270" t="s">
        <v>54</v>
      </c>
      <c r="J1167" s="270" t="s">
        <v>357</v>
      </c>
      <c r="K1167" s="270" t="s">
        <v>185</v>
      </c>
      <c r="L1167" s="270" t="s">
        <v>40</v>
      </c>
      <c r="M1167" s="271">
        <v>14534</v>
      </c>
    </row>
    <row r="1168" spans="1:13" ht="13.5" x14ac:dyDescent="0.25">
      <c r="A1168" s="270" t="s">
        <v>1569</v>
      </c>
      <c r="B1168" s="270" t="s">
        <v>1459</v>
      </c>
      <c r="C1168" s="270" t="s">
        <v>31</v>
      </c>
      <c r="D1168" s="184">
        <v>4584</v>
      </c>
      <c r="E1168" s="239" t="s">
        <v>1441</v>
      </c>
      <c r="F1168" s="270" t="s">
        <v>338</v>
      </c>
      <c r="G1168" s="270" t="s">
        <v>338</v>
      </c>
      <c r="H1168" s="270" t="s">
        <v>45</v>
      </c>
      <c r="I1168" s="270" t="s">
        <v>54</v>
      </c>
      <c r="J1168" s="270" t="s">
        <v>357</v>
      </c>
      <c r="K1168" s="270" t="s">
        <v>184</v>
      </c>
      <c r="L1168" s="270" t="s">
        <v>38</v>
      </c>
      <c r="M1168" s="271">
        <v>14534</v>
      </c>
    </row>
    <row r="1169" spans="1:13" ht="13.5" x14ac:dyDescent="0.25">
      <c r="A1169" s="270" t="s">
        <v>1565</v>
      </c>
      <c r="B1169" s="270" t="s">
        <v>1451</v>
      </c>
      <c r="C1169" s="270" t="s">
        <v>31</v>
      </c>
      <c r="D1169" s="184">
        <v>4584</v>
      </c>
      <c r="E1169" s="239" t="s">
        <v>1441</v>
      </c>
      <c r="F1169" s="270" t="s">
        <v>338</v>
      </c>
      <c r="G1169" s="270" t="s">
        <v>338</v>
      </c>
      <c r="H1169" s="270" t="s">
        <v>45</v>
      </c>
      <c r="I1169" s="270" t="s">
        <v>54</v>
      </c>
      <c r="J1169" s="270" t="s">
        <v>357</v>
      </c>
      <c r="K1169" s="270" t="s">
        <v>197</v>
      </c>
      <c r="L1169" s="270" t="s">
        <v>38</v>
      </c>
      <c r="M1169" s="271">
        <v>7267</v>
      </c>
    </row>
    <row r="1170" spans="1:13" ht="13.5" x14ac:dyDescent="0.25">
      <c r="A1170" s="270" t="s">
        <v>1574</v>
      </c>
      <c r="B1170" s="270" t="s">
        <v>1449</v>
      </c>
      <c r="C1170" s="270" t="s">
        <v>31</v>
      </c>
      <c r="D1170" s="184">
        <v>4584</v>
      </c>
      <c r="E1170" s="239" t="s">
        <v>1441</v>
      </c>
      <c r="F1170" s="270" t="s">
        <v>338</v>
      </c>
      <c r="G1170" s="270" t="s">
        <v>338</v>
      </c>
      <c r="H1170" s="270" t="s">
        <v>45</v>
      </c>
      <c r="I1170" s="270" t="s">
        <v>206</v>
      </c>
      <c r="J1170" s="270" t="s">
        <v>358</v>
      </c>
      <c r="K1170" s="270" t="s">
        <v>197</v>
      </c>
      <c r="L1170" s="270" t="s">
        <v>40</v>
      </c>
      <c r="M1170" s="271">
        <v>11333</v>
      </c>
    </row>
    <row r="1171" spans="1:13" ht="13.5" x14ac:dyDescent="0.25">
      <c r="A1171" s="270" t="s">
        <v>1578</v>
      </c>
      <c r="B1171" s="270" t="s">
        <v>1457</v>
      </c>
      <c r="C1171" s="270" t="s">
        <v>31</v>
      </c>
      <c r="D1171" s="184">
        <v>4584</v>
      </c>
      <c r="E1171" s="239" t="s">
        <v>1441</v>
      </c>
      <c r="F1171" s="270" t="s">
        <v>338</v>
      </c>
      <c r="G1171" s="270" t="s">
        <v>338</v>
      </c>
      <c r="H1171" s="270" t="s">
        <v>45</v>
      </c>
      <c r="I1171" s="270" t="s">
        <v>206</v>
      </c>
      <c r="J1171" s="270" t="s">
        <v>358</v>
      </c>
      <c r="K1171" s="270" t="s">
        <v>184</v>
      </c>
      <c r="L1171" s="270" t="s">
        <v>40</v>
      </c>
      <c r="M1171" s="271">
        <v>21250</v>
      </c>
    </row>
    <row r="1172" spans="1:13" ht="13.5" x14ac:dyDescent="0.25">
      <c r="A1172" s="270" t="s">
        <v>1570</v>
      </c>
      <c r="B1172" s="270" t="s">
        <v>1440</v>
      </c>
      <c r="C1172" s="270" t="s">
        <v>31</v>
      </c>
      <c r="D1172" s="184">
        <v>4584</v>
      </c>
      <c r="E1172" s="239" t="s">
        <v>1441</v>
      </c>
      <c r="F1172" s="270" t="s">
        <v>338</v>
      </c>
      <c r="G1172" s="270" t="s">
        <v>338</v>
      </c>
      <c r="H1172" s="270" t="s">
        <v>45</v>
      </c>
      <c r="I1172" s="270" t="s">
        <v>206</v>
      </c>
      <c r="J1172" s="270" t="s">
        <v>358</v>
      </c>
      <c r="K1172" s="270" t="s">
        <v>185</v>
      </c>
      <c r="L1172" s="270" t="s">
        <v>38</v>
      </c>
      <c r="M1172" s="271">
        <v>8500</v>
      </c>
    </row>
    <row r="1173" spans="1:13" ht="13.5" x14ac:dyDescent="0.25">
      <c r="A1173" s="270" t="s">
        <v>1576</v>
      </c>
      <c r="B1173" s="270" t="s">
        <v>1453</v>
      </c>
      <c r="C1173" s="270" t="s">
        <v>31</v>
      </c>
      <c r="D1173" s="184">
        <v>4584</v>
      </c>
      <c r="E1173" s="239" t="s">
        <v>1441</v>
      </c>
      <c r="F1173" s="270" t="s">
        <v>338</v>
      </c>
      <c r="G1173" s="270" t="s">
        <v>338</v>
      </c>
      <c r="H1173" s="270" t="s">
        <v>45</v>
      </c>
      <c r="I1173" s="270" t="s">
        <v>206</v>
      </c>
      <c r="J1173" s="270" t="s">
        <v>358</v>
      </c>
      <c r="K1173" s="270" t="s">
        <v>185</v>
      </c>
      <c r="L1173" s="270" t="s">
        <v>40</v>
      </c>
      <c r="M1173" s="271">
        <v>14167</v>
      </c>
    </row>
    <row r="1174" spans="1:13" ht="13.5" x14ac:dyDescent="0.25">
      <c r="A1174" s="270" t="s">
        <v>1579</v>
      </c>
      <c r="B1174" s="270" t="s">
        <v>1459</v>
      </c>
      <c r="C1174" s="270" t="s">
        <v>31</v>
      </c>
      <c r="D1174" s="184">
        <v>4584</v>
      </c>
      <c r="E1174" s="239" t="s">
        <v>1441</v>
      </c>
      <c r="F1174" s="270" t="s">
        <v>338</v>
      </c>
      <c r="G1174" s="270" t="s">
        <v>338</v>
      </c>
      <c r="H1174" s="270" t="s">
        <v>45</v>
      </c>
      <c r="I1174" s="270" t="s">
        <v>206</v>
      </c>
      <c r="J1174" s="270" t="s">
        <v>358</v>
      </c>
      <c r="K1174" s="270" t="s">
        <v>184</v>
      </c>
      <c r="L1174" s="270" t="s">
        <v>38</v>
      </c>
      <c r="M1174" s="271">
        <v>14167</v>
      </c>
    </row>
    <row r="1175" spans="1:13" ht="13.5" x14ac:dyDescent="0.25">
      <c r="A1175" s="270" t="s">
        <v>1575</v>
      </c>
      <c r="B1175" s="270" t="s">
        <v>1451</v>
      </c>
      <c r="C1175" s="270" t="s">
        <v>31</v>
      </c>
      <c r="D1175" s="184">
        <v>4584</v>
      </c>
      <c r="E1175" s="239" t="s">
        <v>1441</v>
      </c>
      <c r="F1175" s="270" t="s">
        <v>338</v>
      </c>
      <c r="G1175" s="270" t="s">
        <v>338</v>
      </c>
      <c r="H1175" s="270" t="s">
        <v>45</v>
      </c>
      <c r="I1175" s="270" t="s">
        <v>206</v>
      </c>
      <c r="J1175" s="270" t="s">
        <v>358</v>
      </c>
      <c r="K1175" s="270" t="s">
        <v>197</v>
      </c>
      <c r="L1175" s="270" t="s">
        <v>38</v>
      </c>
      <c r="M1175" s="271">
        <v>7083</v>
      </c>
    </row>
    <row r="1176" spans="1:13" ht="13.5" x14ac:dyDescent="0.25">
      <c r="A1176" s="270" t="s">
        <v>671</v>
      </c>
      <c r="B1176" s="270" t="s">
        <v>672</v>
      </c>
      <c r="C1176" s="270" t="s">
        <v>31</v>
      </c>
      <c r="D1176" s="240">
        <v>4591</v>
      </c>
      <c r="E1176" s="239" t="s">
        <v>360</v>
      </c>
      <c r="F1176" s="270" t="s">
        <v>341</v>
      </c>
      <c r="G1176" s="270" t="s">
        <v>44</v>
      </c>
      <c r="H1176" s="270" t="s">
        <v>45</v>
      </c>
      <c r="I1176" s="270" t="s">
        <v>46</v>
      </c>
      <c r="J1176" s="270" t="s">
        <v>361</v>
      </c>
      <c r="K1176" s="270" t="s">
        <v>184</v>
      </c>
      <c r="L1176" s="270" t="s">
        <v>40</v>
      </c>
      <c r="M1176" s="271">
        <v>3531</v>
      </c>
    </row>
    <row r="1177" spans="1:13" ht="13.5" x14ac:dyDescent="0.25">
      <c r="A1177" s="270" t="s">
        <v>653</v>
      </c>
      <c r="B1177" s="270" t="s">
        <v>654</v>
      </c>
      <c r="C1177" s="270" t="s">
        <v>31</v>
      </c>
      <c r="D1177" s="240">
        <v>4591</v>
      </c>
      <c r="E1177" s="239" t="s">
        <v>360</v>
      </c>
      <c r="F1177" s="270" t="s">
        <v>341</v>
      </c>
      <c r="G1177" s="270" t="s">
        <v>44</v>
      </c>
      <c r="H1177" s="270" t="s">
        <v>45</v>
      </c>
      <c r="I1177" s="270" t="s">
        <v>46</v>
      </c>
      <c r="J1177" s="270" t="s">
        <v>361</v>
      </c>
      <c r="K1177" s="270" t="s">
        <v>185</v>
      </c>
      <c r="L1177" s="270" t="s">
        <v>38</v>
      </c>
      <c r="M1177" s="271">
        <v>1412</v>
      </c>
    </row>
    <row r="1178" spans="1:13" ht="13.5" x14ac:dyDescent="0.25">
      <c r="A1178" s="270" t="s">
        <v>667</v>
      </c>
      <c r="B1178" s="270" t="s">
        <v>668</v>
      </c>
      <c r="C1178" s="270" t="s">
        <v>31</v>
      </c>
      <c r="D1178" s="240">
        <v>4591</v>
      </c>
      <c r="E1178" s="239" t="s">
        <v>360</v>
      </c>
      <c r="F1178" s="270" t="s">
        <v>341</v>
      </c>
      <c r="G1178" s="270" t="s">
        <v>44</v>
      </c>
      <c r="H1178" s="270" t="s">
        <v>45</v>
      </c>
      <c r="I1178" s="270" t="s">
        <v>46</v>
      </c>
      <c r="J1178" s="270" t="s">
        <v>361</v>
      </c>
      <c r="K1178" s="270" t="s">
        <v>185</v>
      </c>
      <c r="L1178" s="270" t="s">
        <v>40</v>
      </c>
      <c r="M1178" s="271">
        <v>2354</v>
      </c>
    </row>
    <row r="1179" spans="1:13" ht="13.5" x14ac:dyDescent="0.25">
      <c r="A1179" s="270" t="s">
        <v>665</v>
      </c>
      <c r="B1179" s="270" t="s">
        <v>666</v>
      </c>
      <c r="C1179" s="270" t="s">
        <v>31</v>
      </c>
      <c r="D1179" s="240">
        <v>4591</v>
      </c>
      <c r="E1179" s="239" t="s">
        <v>360</v>
      </c>
      <c r="F1179" s="270" t="s">
        <v>341</v>
      </c>
      <c r="G1179" s="270" t="s">
        <v>44</v>
      </c>
      <c r="H1179" s="270" t="s">
        <v>45</v>
      </c>
      <c r="I1179" s="270" t="s">
        <v>46</v>
      </c>
      <c r="J1179" s="270" t="s">
        <v>361</v>
      </c>
      <c r="K1179" s="270" t="s">
        <v>184</v>
      </c>
      <c r="L1179" s="270" t="s">
        <v>38</v>
      </c>
      <c r="M1179" s="271">
        <v>2354</v>
      </c>
    </row>
    <row r="1180" spans="1:13" ht="13.5" x14ac:dyDescent="0.25">
      <c r="A1180" s="270" t="s">
        <v>655</v>
      </c>
      <c r="B1180" s="270" t="s">
        <v>656</v>
      </c>
      <c r="C1180" s="270" t="s">
        <v>31</v>
      </c>
      <c r="D1180" s="240">
        <v>4591</v>
      </c>
      <c r="E1180" s="239" t="s">
        <v>360</v>
      </c>
      <c r="F1180" s="270" t="s">
        <v>341</v>
      </c>
      <c r="G1180" s="270" t="s">
        <v>44</v>
      </c>
      <c r="H1180" s="270" t="s">
        <v>45</v>
      </c>
      <c r="I1180" s="270" t="s">
        <v>46</v>
      </c>
      <c r="J1180" s="270" t="s">
        <v>361</v>
      </c>
      <c r="K1180" s="270" t="s">
        <v>197</v>
      </c>
      <c r="L1180" s="270" t="s">
        <v>40</v>
      </c>
      <c r="M1180" s="271">
        <v>1883</v>
      </c>
    </row>
    <row r="1181" spans="1:13" ht="13.5" x14ac:dyDescent="0.25">
      <c r="A1181" s="270" t="s">
        <v>669</v>
      </c>
      <c r="B1181" s="270" t="s">
        <v>670</v>
      </c>
      <c r="C1181" s="270" t="s">
        <v>31</v>
      </c>
      <c r="D1181" s="240">
        <v>4591</v>
      </c>
      <c r="E1181" s="239" t="s">
        <v>360</v>
      </c>
      <c r="F1181" s="270" t="s">
        <v>341</v>
      </c>
      <c r="G1181" s="270" t="s">
        <v>44</v>
      </c>
      <c r="H1181" s="270" t="s">
        <v>45</v>
      </c>
      <c r="I1181" s="270" t="s">
        <v>46</v>
      </c>
      <c r="J1181" s="270" t="s">
        <v>361</v>
      </c>
      <c r="K1181" s="270" t="s">
        <v>197</v>
      </c>
      <c r="L1181" s="270" t="s">
        <v>38</v>
      </c>
      <c r="M1181" s="271">
        <v>1177</v>
      </c>
    </row>
    <row r="1182" spans="1:13" ht="13.5" x14ac:dyDescent="0.25">
      <c r="A1182" s="270" t="s">
        <v>702</v>
      </c>
      <c r="B1182" s="270" t="s">
        <v>672</v>
      </c>
      <c r="C1182" s="270" t="s">
        <v>31</v>
      </c>
      <c r="D1182" s="240">
        <v>4591</v>
      </c>
      <c r="E1182" s="239" t="s">
        <v>360</v>
      </c>
      <c r="F1182" s="270" t="s">
        <v>341</v>
      </c>
      <c r="G1182" s="270" t="s">
        <v>44</v>
      </c>
      <c r="H1182" s="270" t="s">
        <v>45</v>
      </c>
      <c r="I1182" s="270" t="s">
        <v>202</v>
      </c>
      <c r="J1182" s="270" t="s">
        <v>362</v>
      </c>
      <c r="K1182" s="270" t="s">
        <v>184</v>
      </c>
      <c r="L1182" s="270" t="s">
        <v>40</v>
      </c>
      <c r="M1182" s="271">
        <v>3414</v>
      </c>
    </row>
    <row r="1183" spans="1:13" ht="13.5" x14ac:dyDescent="0.25">
      <c r="A1183" s="270" t="s">
        <v>693</v>
      </c>
      <c r="B1183" s="270" t="s">
        <v>654</v>
      </c>
      <c r="C1183" s="270" t="s">
        <v>31</v>
      </c>
      <c r="D1183" s="240">
        <v>4591</v>
      </c>
      <c r="E1183" s="239" t="s">
        <v>360</v>
      </c>
      <c r="F1183" s="270" t="s">
        <v>341</v>
      </c>
      <c r="G1183" s="270" t="s">
        <v>44</v>
      </c>
      <c r="H1183" s="270" t="s">
        <v>45</v>
      </c>
      <c r="I1183" s="270" t="s">
        <v>202</v>
      </c>
      <c r="J1183" s="270" t="s">
        <v>362</v>
      </c>
      <c r="K1183" s="270" t="s">
        <v>185</v>
      </c>
      <c r="L1183" s="270" t="s">
        <v>38</v>
      </c>
      <c r="M1183" s="271">
        <v>1366</v>
      </c>
    </row>
    <row r="1184" spans="1:13" ht="13.5" x14ac:dyDescent="0.25">
      <c r="A1184" s="270" t="s">
        <v>700</v>
      </c>
      <c r="B1184" s="270" t="s">
        <v>668</v>
      </c>
      <c r="C1184" s="270" t="s">
        <v>31</v>
      </c>
      <c r="D1184" s="240">
        <v>4591</v>
      </c>
      <c r="E1184" s="239" t="s">
        <v>360</v>
      </c>
      <c r="F1184" s="270" t="s">
        <v>341</v>
      </c>
      <c r="G1184" s="270" t="s">
        <v>44</v>
      </c>
      <c r="H1184" s="270" t="s">
        <v>45</v>
      </c>
      <c r="I1184" s="270" t="s">
        <v>202</v>
      </c>
      <c r="J1184" s="270" t="s">
        <v>362</v>
      </c>
      <c r="K1184" s="270" t="s">
        <v>185</v>
      </c>
      <c r="L1184" s="270" t="s">
        <v>40</v>
      </c>
      <c r="M1184" s="271">
        <v>2276</v>
      </c>
    </row>
    <row r="1185" spans="1:13" ht="13.5" x14ac:dyDescent="0.25">
      <c r="A1185" s="270" t="s">
        <v>699</v>
      </c>
      <c r="B1185" s="270" t="s">
        <v>666</v>
      </c>
      <c r="C1185" s="270" t="s">
        <v>31</v>
      </c>
      <c r="D1185" s="240">
        <v>4591</v>
      </c>
      <c r="E1185" s="239" t="s">
        <v>360</v>
      </c>
      <c r="F1185" s="270" t="s">
        <v>341</v>
      </c>
      <c r="G1185" s="270" t="s">
        <v>44</v>
      </c>
      <c r="H1185" s="270" t="s">
        <v>45</v>
      </c>
      <c r="I1185" s="270" t="s">
        <v>202</v>
      </c>
      <c r="J1185" s="270" t="s">
        <v>362</v>
      </c>
      <c r="K1185" s="270" t="s">
        <v>184</v>
      </c>
      <c r="L1185" s="270" t="s">
        <v>38</v>
      </c>
      <c r="M1185" s="271">
        <v>2276</v>
      </c>
    </row>
    <row r="1186" spans="1:13" ht="13.5" x14ac:dyDescent="0.25">
      <c r="A1186" s="270" t="s">
        <v>694</v>
      </c>
      <c r="B1186" s="270" t="s">
        <v>656</v>
      </c>
      <c r="C1186" s="270" t="s">
        <v>31</v>
      </c>
      <c r="D1186" s="240">
        <v>4591</v>
      </c>
      <c r="E1186" s="239" t="s">
        <v>360</v>
      </c>
      <c r="F1186" s="270" t="s">
        <v>341</v>
      </c>
      <c r="G1186" s="270" t="s">
        <v>44</v>
      </c>
      <c r="H1186" s="270" t="s">
        <v>45</v>
      </c>
      <c r="I1186" s="270" t="s">
        <v>202</v>
      </c>
      <c r="J1186" s="270" t="s">
        <v>362</v>
      </c>
      <c r="K1186" s="270" t="s">
        <v>197</v>
      </c>
      <c r="L1186" s="270" t="s">
        <v>40</v>
      </c>
      <c r="M1186" s="271">
        <v>1821</v>
      </c>
    </row>
    <row r="1187" spans="1:13" ht="13.5" x14ac:dyDescent="0.25">
      <c r="A1187" s="270" t="s">
        <v>701</v>
      </c>
      <c r="B1187" s="270" t="s">
        <v>670</v>
      </c>
      <c r="C1187" s="270" t="s">
        <v>31</v>
      </c>
      <c r="D1187" s="240">
        <v>4591</v>
      </c>
      <c r="E1187" s="239" t="s">
        <v>360</v>
      </c>
      <c r="F1187" s="270" t="s">
        <v>341</v>
      </c>
      <c r="G1187" s="270" t="s">
        <v>44</v>
      </c>
      <c r="H1187" s="270" t="s">
        <v>45</v>
      </c>
      <c r="I1187" s="270" t="s">
        <v>202</v>
      </c>
      <c r="J1187" s="270" t="s">
        <v>362</v>
      </c>
      <c r="K1187" s="270" t="s">
        <v>197</v>
      </c>
      <c r="L1187" s="270" t="s">
        <v>38</v>
      </c>
      <c r="M1187" s="271">
        <v>1138</v>
      </c>
    </row>
    <row r="1188" spans="1:13" ht="13.5" x14ac:dyDescent="0.25">
      <c r="A1188" s="270" t="s">
        <v>732</v>
      </c>
      <c r="B1188" s="270" t="s">
        <v>672</v>
      </c>
      <c r="C1188" s="270" t="s">
        <v>31</v>
      </c>
      <c r="D1188" s="240">
        <v>4591</v>
      </c>
      <c r="E1188" s="239" t="s">
        <v>360</v>
      </c>
      <c r="F1188" s="270" t="s">
        <v>341</v>
      </c>
      <c r="G1188" s="270" t="s">
        <v>44</v>
      </c>
      <c r="H1188" s="270" t="s">
        <v>45</v>
      </c>
      <c r="I1188" s="270" t="s">
        <v>48</v>
      </c>
      <c r="J1188" s="270" t="s">
        <v>363</v>
      </c>
      <c r="K1188" s="270" t="s">
        <v>184</v>
      </c>
      <c r="L1188" s="270" t="s">
        <v>40</v>
      </c>
      <c r="M1188" s="271">
        <v>3197</v>
      </c>
    </row>
    <row r="1189" spans="1:13" ht="13.5" x14ac:dyDescent="0.25">
      <c r="A1189" s="270" t="s">
        <v>723</v>
      </c>
      <c r="B1189" s="270" t="s">
        <v>654</v>
      </c>
      <c r="C1189" s="270" t="s">
        <v>31</v>
      </c>
      <c r="D1189" s="240">
        <v>4591</v>
      </c>
      <c r="E1189" s="239" t="s">
        <v>360</v>
      </c>
      <c r="F1189" s="270" t="s">
        <v>341</v>
      </c>
      <c r="G1189" s="270" t="s">
        <v>44</v>
      </c>
      <c r="H1189" s="270" t="s">
        <v>45</v>
      </c>
      <c r="I1189" s="270" t="s">
        <v>48</v>
      </c>
      <c r="J1189" s="270" t="s">
        <v>363</v>
      </c>
      <c r="K1189" s="270" t="s">
        <v>185</v>
      </c>
      <c r="L1189" s="270" t="s">
        <v>38</v>
      </c>
      <c r="M1189" s="271">
        <v>1279</v>
      </c>
    </row>
    <row r="1190" spans="1:13" ht="13.5" x14ac:dyDescent="0.25">
      <c r="A1190" s="270" t="s">
        <v>730</v>
      </c>
      <c r="B1190" s="270" t="s">
        <v>668</v>
      </c>
      <c r="C1190" s="270" t="s">
        <v>31</v>
      </c>
      <c r="D1190" s="240">
        <v>4591</v>
      </c>
      <c r="E1190" s="239" t="s">
        <v>360</v>
      </c>
      <c r="F1190" s="270" t="s">
        <v>341</v>
      </c>
      <c r="G1190" s="270" t="s">
        <v>44</v>
      </c>
      <c r="H1190" s="270" t="s">
        <v>45</v>
      </c>
      <c r="I1190" s="270" t="s">
        <v>48</v>
      </c>
      <c r="J1190" s="270" t="s">
        <v>363</v>
      </c>
      <c r="K1190" s="270" t="s">
        <v>185</v>
      </c>
      <c r="L1190" s="270" t="s">
        <v>40</v>
      </c>
      <c r="M1190" s="271">
        <v>2132</v>
      </c>
    </row>
    <row r="1191" spans="1:13" ht="13.5" x14ac:dyDescent="0.25">
      <c r="A1191" s="270" t="s">
        <v>729</v>
      </c>
      <c r="B1191" s="270" t="s">
        <v>666</v>
      </c>
      <c r="C1191" s="270" t="s">
        <v>31</v>
      </c>
      <c r="D1191" s="240">
        <v>4591</v>
      </c>
      <c r="E1191" s="239" t="s">
        <v>360</v>
      </c>
      <c r="F1191" s="270" t="s">
        <v>341</v>
      </c>
      <c r="G1191" s="270" t="s">
        <v>44</v>
      </c>
      <c r="H1191" s="270" t="s">
        <v>45</v>
      </c>
      <c r="I1191" s="270" t="s">
        <v>48</v>
      </c>
      <c r="J1191" s="270" t="s">
        <v>363</v>
      </c>
      <c r="K1191" s="270" t="s">
        <v>184</v>
      </c>
      <c r="L1191" s="270" t="s">
        <v>38</v>
      </c>
      <c r="M1191" s="271">
        <v>2132</v>
      </c>
    </row>
    <row r="1192" spans="1:13" ht="13.5" x14ac:dyDescent="0.25">
      <c r="A1192" s="270" t="s">
        <v>724</v>
      </c>
      <c r="B1192" s="270" t="s">
        <v>656</v>
      </c>
      <c r="C1192" s="270" t="s">
        <v>31</v>
      </c>
      <c r="D1192" s="240">
        <v>4591</v>
      </c>
      <c r="E1192" s="239" t="s">
        <v>360</v>
      </c>
      <c r="F1192" s="270" t="s">
        <v>341</v>
      </c>
      <c r="G1192" s="270" t="s">
        <v>44</v>
      </c>
      <c r="H1192" s="270" t="s">
        <v>45</v>
      </c>
      <c r="I1192" s="270" t="s">
        <v>48</v>
      </c>
      <c r="J1192" s="270" t="s">
        <v>363</v>
      </c>
      <c r="K1192" s="270" t="s">
        <v>197</v>
      </c>
      <c r="L1192" s="270" t="s">
        <v>40</v>
      </c>
      <c r="M1192" s="271">
        <v>1705</v>
      </c>
    </row>
    <row r="1193" spans="1:13" ht="13.5" x14ac:dyDescent="0.25">
      <c r="A1193" s="270" t="s">
        <v>731</v>
      </c>
      <c r="B1193" s="270" t="s">
        <v>670</v>
      </c>
      <c r="C1193" s="270" t="s">
        <v>31</v>
      </c>
      <c r="D1193" s="240">
        <v>4591</v>
      </c>
      <c r="E1193" s="239" t="s">
        <v>360</v>
      </c>
      <c r="F1193" s="270" t="s">
        <v>341</v>
      </c>
      <c r="G1193" s="270" t="s">
        <v>44</v>
      </c>
      <c r="H1193" s="270" t="s">
        <v>45</v>
      </c>
      <c r="I1193" s="270" t="s">
        <v>48</v>
      </c>
      <c r="J1193" s="270" t="s">
        <v>363</v>
      </c>
      <c r="K1193" s="270" t="s">
        <v>197</v>
      </c>
      <c r="L1193" s="270" t="s">
        <v>38</v>
      </c>
      <c r="M1193" s="271">
        <v>1066</v>
      </c>
    </row>
    <row r="1194" spans="1:13" ht="13.5" x14ac:dyDescent="0.25">
      <c r="A1194" s="270" t="s">
        <v>762</v>
      </c>
      <c r="B1194" s="270" t="s">
        <v>672</v>
      </c>
      <c r="C1194" s="270" t="s">
        <v>31</v>
      </c>
      <c r="D1194" s="240">
        <v>4591</v>
      </c>
      <c r="E1194" s="239" t="s">
        <v>360</v>
      </c>
      <c r="F1194" s="270" t="s">
        <v>341</v>
      </c>
      <c r="G1194" s="270" t="s">
        <v>44</v>
      </c>
      <c r="H1194" s="270" t="s">
        <v>45</v>
      </c>
      <c r="I1194" s="270" t="s">
        <v>50</v>
      </c>
      <c r="J1194" s="270" t="s">
        <v>364</v>
      </c>
      <c r="K1194" s="270" t="s">
        <v>184</v>
      </c>
      <c r="L1194" s="270" t="s">
        <v>40</v>
      </c>
      <c r="M1194" s="271">
        <v>2993</v>
      </c>
    </row>
    <row r="1195" spans="1:13" ht="13.5" x14ac:dyDescent="0.25">
      <c r="A1195" s="270" t="s">
        <v>753</v>
      </c>
      <c r="B1195" s="270" t="s">
        <v>654</v>
      </c>
      <c r="C1195" s="270" t="s">
        <v>31</v>
      </c>
      <c r="D1195" s="240">
        <v>4591</v>
      </c>
      <c r="E1195" s="239" t="s">
        <v>360</v>
      </c>
      <c r="F1195" s="270" t="s">
        <v>341</v>
      </c>
      <c r="G1195" s="270" t="s">
        <v>44</v>
      </c>
      <c r="H1195" s="270" t="s">
        <v>45</v>
      </c>
      <c r="I1195" s="270" t="s">
        <v>50</v>
      </c>
      <c r="J1195" s="270" t="s">
        <v>364</v>
      </c>
      <c r="K1195" s="270" t="s">
        <v>185</v>
      </c>
      <c r="L1195" s="270" t="s">
        <v>38</v>
      </c>
      <c r="M1195" s="271">
        <v>1197</v>
      </c>
    </row>
    <row r="1196" spans="1:13" ht="13.5" x14ac:dyDescent="0.25">
      <c r="A1196" s="270" t="s">
        <v>760</v>
      </c>
      <c r="B1196" s="270" t="s">
        <v>668</v>
      </c>
      <c r="C1196" s="270" t="s">
        <v>31</v>
      </c>
      <c r="D1196" s="240">
        <v>4591</v>
      </c>
      <c r="E1196" s="239" t="s">
        <v>360</v>
      </c>
      <c r="F1196" s="270" t="s">
        <v>341</v>
      </c>
      <c r="G1196" s="270" t="s">
        <v>44</v>
      </c>
      <c r="H1196" s="270" t="s">
        <v>45</v>
      </c>
      <c r="I1196" s="270" t="s">
        <v>50</v>
      </c>
      <c r="J1196" s="270" t="s">
        <v>364</v>
      </c>
      <c r="K1196" s="270" t="s">
        <v>185</v>
      </c>
      <c r="L1196" s="270" t="s">
        <v>40</v>
      </c>
      <c r="M1196" s="271">
        <v>1995</v>
      </c>
    </row>
    <row r="1197" spans="1:13" ht="13.5" x14ac:dyDescent="0.25">
      <c r="A1197" s="270" t="s">
        <v>759</v>
      </c>
      <c r="B1197" s="270" t="s">
        <v>666</v>
      </c>
      <c r="C1197" s="270" t="s">
        <v>31</v>
      </c>
      <c r="D1197" s="240">
        <v>4591</v>
      </c>
      <c r="E1197" s="239" t="s">
        <v>360</v>
      </c>
      <c r="F1197" s="270" t="s">
        <v>341</v>
      </c>
      <c r="G1197" s="270" t="s">
        <v>44</v>
      </c>
      <c r="H1197" s="270" t="s">
        <v>45</v>
      </c>
      <c r="I1197" s="270" t="s">
        <v>50</v>
      </c>
      <c r="J1197" s="270" t="s">
        <v>364</v>
      </c>
      <c r="K1197" s="270" t="s">
        <v>184</v>
      </c>
      <c r="L1197" s="270" t="s">
        <v>38</v>
      </c>
      <c r="M1197" s="271">
        <v>1995</v>
      </c>
    </row>
    <row r="1198" spans="1:13" ht="13.5" x14ac:dyDescent="0.25">
      <c r="A1198" s="270" t="s">
        <v>754</v>
      </c>
      <c r="B1198" s="270" t="s">
        <v>656</v>
      </c>
      <c r="C1198" s="270" t="s">
        <v>31</v>
      </c>
      <c r="D1198" s="240">
        <v>4591</v>
      </c>
      <c r="E1198" s="239" t="s">
        <v>360</v>
      </c>
      <c r="F1198" s="270" t="s">
        <v>341</v>
      </c>
      <c r="G1198" s="270" t="s">
        <v>44</v>
      </c>
      <c r="H1198" s="270" t="s">
        <v>45</v>
      </c>
      <c r="I1198" s="270" t="s">
        <v>50</v>
      </c>
      <c r="J1198" s="270" t="s">
        <v>364</v>
      </c>
      <c r="K1198" s="270" t="s">
        <v>197</v>
      </c>
      <c r="L1198" s="270" t="s">
        <v>40</v>
      </c>
      <c r="M1198" s="271">
        <v>1596</v>
      </c>
    </row>
    <row r="1199" spans="1:13" ht="13.5" x14ac:dyDescent="0.25">
      <c r="A1199" s="270" t="s">
        <v>761</v>
      </c>
      <c r="B1199" s="270" t="s">
        <v>670</v>
      </c>
      <c r="C1199" s="270" t="s">
        <v>31</v>
      </c>
      <c r="D1199" s="240">
        <v>4591</v>
      </c>
      <c r="E1199" s="239" t="s">
        <v>360</v>
      </c>
      <c r="F1199" s="270" t="s">
        <v>341</v>
      </c>
      <c r="G1199" s="270" t="s">
        <v>44</v>
      </c>
      <c r="H1199" s="270" t="s">
        <v>45</v>
      </c>
      <c r="I1199" s="270" t="s">
        <v>50</v>
      </c>
      <c r="J1199" s="270" t="s">
        <v>364</v>
      </c>
      <c r="K1199" s="270" t="s">
        <v>197</v>
      </c>
      <c r="L1199" s="270" t="s">
        <v>38</v>
      </c>
      <c r="M1199" s="271">
        <v>998</v>
      </c>
    </row>
    <row r="1200" spans="1:13" ht="13.5" x14ac:dyDescent="0.25">
      <c r="A1200" s="270" t="s">
        <v>792</v>
      </c>
      <c r="B1200" s="270" t="s">
        <v>672</v>
      </c>
      <c r="C1200" s="270" t="s">
        <v>31</v>
      </c>
      <c r="D1200" s="240">
        <v>4591</v>
      </c>
      <c r="E1200" s="239" t="s">
        <v>360</v>
      </c>
      <c r="F1200" s="270" t="s">
        <v>341</v>
      </c>
      <c r="G1200" s="270" t="s">
        <v>44</v>
      </c>
      <c r="H1200" s="270" t="s">
        <v>45</v>
      </c>
      <c r="I1200" s="270" t="s">
        <v>204</v>
      </c>
      <c r="J1200" s="270" t="s">
        <v>365</v>
      </c>
      <c r="K1200" s="270" t="s">
        <v>184</v>
      </c>
      <c r="L1200" s="270" t="s">
        <v>40</v>
      </c>
      <c r="M1200" s="271">
        <v>2889</v>
      </c>
    </row>
    <row r="1201" spans="1:13" ht="13.5" x14ac:dyDescent="0.25">
      <c r="A1201" s="270" t="s">
        <v>783</v>
      </c>
      <c r="B1201" s="270" t="s">
        <v>654</v>
      </c>
      <c r="C1201" s="270" t="s">
        <v>31</v>
      </c>
      <c r="D1201" s="240">
        <v>4591</v>
      </c>
      <c r="E1201" s="239" t="s">
        <v>360</v>
      </c>
      <c r="F1201" s="270" t="s">
        <v>341</v>
      </c>
      <c r="G1201" s="270" t="s">
        <v>44</v>
      </c>
      <c r="H1201" s="270" t="s">
        <v>45</v>
      </c>
      <c r="I1201" s="270" t="s">
        <v>204</v>
      </c>
      <c r="J1201" s="270" t="s">
        <v>365</v>
      </c>
      <c r="K1201" s="270" t="s">
        <v>185</v>
      </c>
      <c r="L1201" s="270" t="s">
        <v>38</v>
      </c>
      <c r="M1201" s="271">
        <v>1156</v>
      </c>
    </row>
    <row r="1202" spans="1:13" ht="13.5" x14ac:dyDescent="0.25">
      <c r="A1202" s="270" t="s">
        <v>790</v>
      </c>
      <c r="B1202" s="270" t="s">
        <v>668</v>
      </c>
      <c r="C1202" s="270" t="s">
        <v>31</v>
      </c>
      <c r="D1202" s="240">
        <v>4591</v>
      </c>
      <c r="E1202" s="239" t="s">
        <v>360</v>
      </c>
      <c r="F1202" s="270" t="s">
        <v>341</v>
      </c>
      <c r="G1202" s="270" t="s">
        <v>44</v>
      </c>
      <c r="H1202" s="270" t="s">
        <v>45</v>
      </c>
      <c r="I1202" s="270" t="s">
        <v>204</v>
      </c>
      <c r="J1202" s="270" t="s">
        <v>365</v>
      </c>
      <c r="K1202" s="270" t="s">
        <v>185</v>
      </c>
      <c r="L1202" s="270" t="s">
        <v>40</v>
      </c>
      <c r="M1202" s="271">
        <v>1926</v>
      </c>
    </row>
    <row r="1203" spans="1:13" ht="13.5" x14ac:dyDescent="0.25">
      <c r="A1203" s="270" t="s">
        <v>789</v>
      </c>
      <c r="B1203" s="270" t="s">
        <v>666</v>
      </c>
      <c r="C1203" s="270" t="s">
        <v>31</v>
      </c>
      <c r="D1203" s="240">
        <v>4591</v>
      </c>
      <c r="E1203" s="239" t="s">
        <v>360</v>
      </c>
      <c r="F1203" s="270" t="s">
        <v>341</v>
      </c>
      <c r="G1203" s="270" t="s">
        <v>44</v>
      </c>
      <c r="H1203" s="270" t="s">
        <v>45</v>
      </c>
      <c r="I1203" s="270" t="s">
        <v>204</v>
      </c>
      <c r="J1203" s="270" t="s">
        <v>365</v>
      </c>
      <c r="K1203" s="270" t="s">
        <v>184</v>
      </c>
      <c r="L1203" s="270" t="s">
        <v>38</v>
      </c>
      <c r="M1203" s="271">
        <v>1926</v>
      </c>
    </row>
    <row r="1204" spans="1:13" ht="13.5" x14ac:dyDescent="0.25">
      <c r="A1204" s="270" t="s">
        <v>784</v>
      </c>
      <c r="B1204" s="270" t="s">
        <v>656</v>
      </c>
      <c r="C1204" s="270" t="s">
        <v>31</v>
      </c>
      <c r="D1204" s="240">
        <v>4591</v>
      </c>
      <c r="E1204" s="239" t="s">
        <v>360</v>
      </c>
      <c r="F1204" s="270" t="s">
        <v>341</v>
      </c>
      <c r="G1204" s="270" t="s">
        <v>44</v>
      </c>
      <c r="H1204" s="270" t="s">
        <v>45</v>
      </c>
      <c r="I1204" s="270" t="s">
        <v>204</v>
      </c>
      <c r="J1204" s="270" t="s">
        <v>365</v>
      </c>
      <c r="K1204" s="270" t="s">
        <v>197</v>
      </c>
      <c r="L1204" s="270" t="s">
        <v>40</v>
      </c>
      <c r="M1204" s="271">
        <v>1541</v>
      </c>
    </row>
    <row r="1205" spans="1:13" ht="13.5" x14ac:dyDescent="0.25">
      <c r="A1205" s="270" t="s">
        <v>791</v>
      </c>
      <c r="B1205" s="270" t="s">
        <v>670</v>
      </c>
      <c r="C1205" s="270" t="s">
        <v>31</v>
      </c>
      <c r="D1205" s="240">
        <v>4591</v>
      </c>
      <c r="E1205" s="239" t="s">
        <v>360</v>
      </c>
      <c r="F1205" s="270" t="s">
        <v>341</v>
      </c>
      <c r="G1205" s="270" t="s">
        <v>44</v>
      </c>
      <c r="H1205" s="270" t="s">
        <v>45</v>
      </c>
      <c r="I1205" s="270" t="s">
        <v>204</v>
      </c>
      <c r="J1205" s="270" t="s">
        <v>365</v>
      </c>
      <c r="K1205" s="270" t="s">
        <v>197</v>
      </c>
      <c r="L1205" s="270" t="s">
        <v>38</v>
      </c>
      <c r="M1205" s="271">
        <v>963</v>
      </c>
    </row>
    <row r="1206" spans="1:13" ht="13.5" x14ac:dyDescent="0.25">
      <c r="A1206" s="270" t="s">
        <v>822</v>
      </c>
      <c r="B1206" s="270" t="s">
        <v>672</v>
      </c>
      <c r="C1206" s="270" t="s">
        <v>31</v>
      </c>
      <c r="D1206" s="240">
        <v>4591</v>
      </c>
      <c r="E1206" s="239" t="s">
        <v>360</v>
      </c>
      <c r="F1206" s="270" t="s">
        <v>341</v>
      </c>
      <c r="G1206" s="270" t="s">
        <v>44</v>
      </c>
      <c r="H1206" s="270" t="s">
        <v>45</v>
      </c>
      <c r="I1206" s="270" t="s">
        <v>52</v>
      </c>
      <c r="J1206" s="270" t="s">
        <v>366</v>
      </c>
      <c r="K1206" s="270" t="s">
        <v>184</v>
      </c>
      <c r="L1206" s="270" t="s">
        <v>40</v>
      </c>
      <c r="M1206" s="271">
        <v>2668</v>
      </c>
    </row>
    <row r="1207" spans="1:13" ht="13.5" x14ac:dyDescent="0.25">
      <c r="A1207" s="270" t="s">
        <v>813</v>
      </c>
      <c r="B1207" s="270" t="s">
        <v>654</v>
      </c>
      <c r="C1207" s="270" t="s">
        <v>31</v>
      </c>
      <c r="D1207" s="240">
        <v>4591</v>
      </c>
      <c r="E1207" s="239" t="s">
        <v>360</v>
      </c>
      <c r="F1207" s="270" t="s">
        <v>341</v>
      </c>
      <c r="G1207" s="270" t="s">
        <v>44</v>
      </c>
      <c r="H1207" s="270" t="s">
        <v>45</v>
      </c>
      <c r="I1207" s="270" t="s">
        <v>52</v>
      </c>
      <c r="J1207" s="270" t="s">
        <v>366</v>
      </c>
      <c r="K1207" s="270" t="s">
        <v>185</v>
      </c>
      <c r="L1207" s="270" t="s">
        <v>38</v>
      </c>
      <c r="M1207" s="271">
        <v>1067</v>
      </c>
    </row>
    <row r="1208" spans="1:13" ht="13.5" x14ac:dyDescent="0.25">
      <c r="A1208" s="270" t="s">
        <v>820</v>
      </c>
      <c r="B1208" s="270" t="s">
        <v>668</v>
      </c>
      <c r="C1208" s="270" t="s">
        <v>31</v>
      </c>
      <c r="D1208" s="240">
        <v>4591</v>
      </c>
      <c r="E1208" s="239" t="s">
        <v>360</v>
      </c>
      <c r="F1208" s="270" t="s">
        <v>341</v>
      </c>
      <c r="G1208" s="270" t="s">
        <v>44</v>
      </c>
      <c r="H1208" s="270" t="s">
        <v>45</v>
      </c>
      <c r="I1208" s="270" t="s">
        <v>52</v>
      </c>
      <c r="J1208" s="270" t="s">
        <v>366</v>
      </c>
      <c r="K1208" s="270" t="s">
        <v>185</v>
      </c>
      <c r="L1208" s="270" t="s">
        <v>40</v>
      </c>
      <c r="M1208" s="271">
        <v>1779</v>
      </c>
    </row>
    <row r="1209" spans="1:13" ht="13.5" x14ac:dyDescent="0.25">
      <c r="A1209" s="270" t="s">
        <v>819</v>
      </c>
      <c r="B1209" s="270" t="s">
        <v>666</v>
      </c>
      <c r="C1209" s="270" t="s">
        <v>31</v>
      </c>
      <c r="D1209" s="240">
        <v>4591</v>
      </c>
      <c r="E1209" s="239" t="s">
        <v>360</v>
      </c>
      <c r="F1209" s="270" t="s">
        <v>341</v>
      </c>
      <c r="G1209" s="270" t="s">
        <v>44</v>
      </c>
      <c r="H1209" s="270" t="s">
        <v>45</v>
      </c>
      <c r="I1209" s="270" t="s">
        <v>52</v>
      </c>
      <c r="J1209" s="270" t="s">
        <v>366</v>
      </c>
      <c r="K1209" s="270" t="s">
        <v>184</v>
      </c>
      <c r="L1209" s="270" t="s">
        <v>38</v>
      </c>
      <c r="M1209" s="271">
        <v>1779</v>
      </c>
    </row>
    <row r="1210" spans="1:13" ht="13.5" x14ac:dyDescent="0.25">
      <c r="A1210" s="270" t="s">
        <v>814</v>
      </c>
      <c r="B1210" s="270" t="s">
        <v>656</v>
      </c>
      <c r="C1210" s="270" t="s">
        <v>31</v>
      </c>
      <c r="D1210" s="240">
        <v>4591</v>
      </c>
      <c r="E1210" s="239" t="s">
        <v>360</v>
      </c>
      <c r="F1210" s="270" t="s">
        <v>341</v>
      </c>
      <c r="G1210" s="270" t="s">
        <v>44</v>
      </c>
      <c r="H1210" s="270" t="s">
        <v>45</v>
      </c>
      <c r="I1210" s="270" t="s">
        <v>52</v>
      </c>
      <c r="J1210" s="270" t="s">
        <v>366</v>
      </c>
      <c r="K1210" s="270" t="s">
        <v>197</v>
      </c>
      <c r="L1210" s="270" t="s">
        <v>40</v>
      </c>
      <c r="M1210" s="271">
        <v>1423</v>
      </c>
    </row>
    <row r="1211" spans="1:13" ht="13.5" x14ac:dyDescent="0.25">
      <c r="A1211" s="270" t="s">
        <v>821</v>
      </c>
      <c r="B1211" s="270" t="s">
        <v>670</v>
      </c>
      <c r="C1211" s="270" t="s">
        <v>31</v>
      </c>
      <c r="D1211" s="240">
        <v>4591</v>
      </c>
      <c r="E1211" s="239" t="s">
        <v>360</v>
      </c>
      <c r="F1211" s="270" t="s">
        <v>341</v>
      </c>
      <c r="G1211" s="270" t="s">
        <v>44</v>
      </c>
      <c r="H1211" s="270" t="s">
        <v>45</v>
      </c>
      <c r="I1211" s="270" t="s">
        <v>52</v>
      </c>
      <c r="J1211" s="270" t="s">
        <v>366</v>
      </c>
      <c r="K1211" s="270" t="s">
        <v>197</v>
      </c>
      <c r="L1211" s="270" t="s">
        <v>38</v>
      </c>
      <c r="M1211" s="271">
        <v>889</v>
      </c>
    </row>
    <row r="1212" spans="1:13" ht="13.5" x14ac:dyDescent="0.25">
      <c r="A1212" s="270" t="s">
        <v>852</v>
      </c>
      <c r="B1212" s="270" t="s">
        <v>672</v>
      </c>
      <c r="C1212" s="270" t="s">
        <v>31</v>
      </c>
      <c r="D1212" s="240">
        <v>4591</v>
      </c>
      <c r="E1212" s="239" t="s">
        <v>360</v>
      </c>
      <c r="F1212" s="270" t="s">
        <v>341</v>
      </c>
      <c r="G1212" s="270" t="s">
        <v>44</v>
      </c>
      <c r="H1212" s="270" t="s">
        <v>45</v>
      </c>
      <c r="I1212" s="270" t="s">
        <v>54</v>
      </c>
      <c r="J1212" s="270" t="s">
        <v>367</v>
      </c>
      <c r="K1212" s="270" t="s">
        <v>184</v>
      </c>
      <c r="L1212" s="270" t="s">
        <v>40</v>
      </c>
      <c r="M1212" s="271">
        <v>2444</v>
      </c>
    </row>
    <row r="1213" spans="1:13" ht="13.5" x14ac:dyDescent="0.25">
      <c r="A1213" s="270" t="s">
        <v>843</v>
      </c>
      <c r="B1213" s="270" t="s">
        <v>654</v>
      </c>
      <c r="C1213" s="270" t="s">
        <v>31</v>
      </c>
      <c r="D1213" s="240">
        <v>4591</v>
      </c>
      <c r="E1213" s="239" t="s">
        <v>360</v>
      </c>
      <c r="F1213" s="270" t="s">
        <v>341</v>
      </c>
      <c r="G1213" s="270" t="s">
        <v>44</v>
      </c>
      <c r="H1213" s="270" t="s">
        <v>45</v>
      </c>
      <c r="I1213" s="270" t="s">
        <v>54</v>
      </c>
      <c r="J1213" s="270" t="s">
        <v>367</v>
      </c>
      <c r="K1213" s="270" t="s">
        <v>185</v>
      </c>
      <c r="L1213" s="270" t="s">
        <v>38</v>
      </c>
      <c r="M1213" s="271">
        <v>978</v>
      </c>
    </row>
    <row r="1214" spans="1:13" ht="13.5" x14ac:dyDescent="0.25">
      <c r="A1214" s="270" t="s">
        <v>850</v>
      </c>
      <c r="B1214" s="270" t="s">
        <v>668</v>
      </c>
      <c r="C1214" s="270" t="s">
        <v>31</v>
      </c>
      <c r="D1214" s="240">
        <v>4591</v>
      </c>
      <c r="E1214" s="239" t="s">
        <v>360</v>
      </c>
      <c r="F1214" s="270" t="s">
        <v>341</v>
      </c>
      <c r="G1214" s="270" t="s">
        <v>44</v>
      </c>
      <c r="H1214" s="270" t="s">
        <v>45</v>
      </c>
      <c r="I1214" s="270" t="s">
        <v>54</v>
      </c>
      <c r="J1214" s="270" t="s">
        <v>367</v>
      </c>
      <c r="K1214" s="270" t="s">
        <v>185</v>
      </c>
      <c r="L1214" s="270" t="s">
        <v>40</v>
      </c>
      <c r="M1214" s="271">
        <v>1629</v>
      </c>
    </row>
    <row r="1215" spans="1:13" ht="13.5" x14ac:dyDescent="0.25">
      <c r="A1215" s="270" t="s">
        <v>849</v>
      </c>
      <c r="B1215" s="270" t="s">
        <v>666</v>
      </c>
      <c r="C1215" s="270" t="s">
        <v>31</v>
      </c>
      <c r="D1215" s="240">
        <v>4591</v>
      </c>
      <c r="E1215" s="239" t="s">
        <v>360</v>
      </c>
      <c r="F1215" s="270" t="s">
        <v>341</v>
      </c>
      <c r="G1215" s="270" t="s">
        <v>44</v>
      </c>
      <c r="H1215" s="270" t="s">
        <v>45</v>
      </c>
      <c r="I1215" s="270" t="s">
        <v>54</v>
      </c>
      <c r="J1215" s="270" t="s">
        <v>367</v>
      </c>
      <c r="K1215" s="270" t="s">
        <v>184</v>
      </c>
      <c r="L1215" s="270" t="s">
        <v>38</v>
      </c>
      <c r="M1215" s="271">
        <v>1629</v>
      </c>
    </row>
    <row r="1216" spans="1:13" ht="13.5" x14ac:dyDescent="0.25">
      <c r="A1216" s="270" t="s">
        <v>844</v>
      </c>
      <c r="B1216" s="270" t="s">
        <v>656</v>
      </c>
      <c r="C1216" s="270" t="s">
        <v>31</v>
      </c>
      <c r="D1216" s="240">
        <v>4591</v>
      </c>
      <c r="E1216" s="239" t="s">
        <v>360</v>
      </c>
      <c r="F1216" s="270" t="s">
        <v>341</v>
      </c>
      <c r="G1216" s="270" t="s">
        <v>44</v>
      </c>
      <c r="H1216" s="270" t="s">
        <v>45</v>
      </c>
      <c r="I1216" s="270" t="s">
        <v>54</v>
      </c>
      <c r="J1216" s="270" t="s">
        <v>367</v>
      </c>
      <c r="K1216" s="270" t="s">
        <v>197</v>
      </c>
      <c r="L1216" s="270" t="s">
        <v>40</v>
      </c>
      <c r="M1216" s="271">
        <v>1303</v>
      </c>
    </row>
    <row r="1217" spans="1:13" ht="13.5" x14ac:dyDescent="0.25">
      <c r="A1217" s="270" t="s">
        <v>851</v>
      </c>
      <c r="B1217" s="270" t="s">
        <v>670</v>
      </c>
      <c r="C1217" s="270" t="s">
        <v>31</v>
      </c>
      <c r="D1217" s="240">
        <v>4591</v>
      </c>
      <c r="E1217" s="239" t="s">
        <v>360</v>
      </c>
      <c r="F1217" s="270" t="s">
        <v>341</v>
      </c>
      <c r="G1217" s="270" t="s">
        <v>44</v>
      </c>
      <c r="H1217" s="270" t="s">
        <v>45</v>
      </c>
      <c r="I1217" s="270" t="s">
        <v>54</v>
      </c>
      <c r="J1217" s="270" t="s">
        <v>367</v>
      </c>
      <c r="K1217" s="270" t="s">
        <v>197</v>
      </c>
      <c r="L1217" s="270" t="s">
        <v>38</v>
      </c>
      <c r="M1217" s="271">
        <v>815</v>
      </c>
    </row>
    <row r="1218" spans="1:13" ht="13.5" x14ac:dyDescent="0.25">
      <c r="A1218" s="270" t="s">
        <v>882</v>
      </c>
      <c r="B1218" s="270" t="s">
        <v>672</v>
      </c>
      <c r="C1218" s="270" t="s">
        <v>31</v>
      </c>
      <c r="D1218" s="240">
        <v>4591</v>
      </c>
      <c r="E1218" s="239" t="s">
        <v>360</v>
      </c>
      <c r="F1218" s="270" t="s">
        <v>341</v>
      </c>
      <c r="G1218" s="270" t="s">
        <v>44</v>
      </c>
      <c r="H1218" s="270" t="s">
        <v>45</v>
      </c>
      <c r="I1218" s="270" t="s">
        <v>206</v>
      </c>
      <c r="J1218" s="270" t="s">
        <v>368</v>
      </c>
      <c r="K1218" s="270" t="s">
        <v>184</v>
      </c>
      <c r="L1218" s="270" t="s">
        <v>40</v>
      </c>
      <c r="M1218" s="271">
        <v>2311</v>
      </c>
    </row>
    <row r="1219" spans="1:13" ht="13.5" x14ac:dyDescent="0.25">
      <c r="A1219" s="270" t="s">
        <v>873</v>
      </c>
      <c r="B1219" s="270" t="s">
        <v>654</v>
      </c>
      <c r="C1219" s="270" t="s">
        <v>31</v>
      </c>
      <c r="D1219" s="240">
        <v>4591</v>
      </c>
      <c r="E1219" s="239" t="s">
        <v>360</v>
      </c>
      <c r="F1219" s="270" t="s">
        <v>341</v>
      </c>
      <c r="G1219" s="270" t="s">
        <v>44</v>
      </c>
      <c r="H1219" s="270" t="s">
        <v>45</v>
      </c>
      <c r="I1219" s="270" t="s">
        <v>206</v>
      </c>
      <c r="J1219" s="270" t="s">
        <v>368</v>
      </c>
      <c r="K1219" s="270" t="s">
        <v>185</v>
      </c>
      <c r="L1219" s="270" t="s">
        <v>38</v>
      </c>
      <c r="M1219" s="271">
        <v>924</v>
      </c>
    </row>
    <row r="1220" spans="1:13" ht="13.5" x14ac:dyDescent="0.25">
      <c r="A1220" s="270" t="s">
        <v>880</v>
      </c>
      <c r="B1220" s="270" t="s">
        <v>668</v>
      </c>
      <c r="C1220" s="270" t="s">
        <v>31</v>
      </c>
      <c r="D1220" s="240">
        <v>4591</v>
      </c>
      <c r="E1220" s="239" t="s">
        <v>360</v>
      </c>
      <c r="F1220" s="270" t="s">
        <v>341</v>
      </c>
      <c r="G1220" s="270" t="s">
        <v>44</v>
      </c>
      <c r="H1220" s="270" t="s">
        <v>45</v>
      </c>
      <c r="I1220" s="270" t="s">
        <v>206</v>
      </c>
      <c r="J1220" s="270" t="s">
        <v>368</v>
      </c>
      <c r="K1220" s="270" t="s">
        <v>185</v>
      </c>
      <c r="L1220" s="270" t="s">
        <v>40</v>
      </c>
      <c r="M1220" s="271">
        <v>1541</v>
      </c>
    </row>
    <row r="1221" spans="1:13" ht="13.5" x14ac:dyDescent="0.25">
      <c r="A1221" s="270" t="s">
        <v>879</v>
      </c>
      <c r="B1221" s="270" t="s">
        <v>666</v>
      </c>
      <c r="C1221" s="270" t="s">
        <v>31</v>
      </c>
      <c r="D1221" s="240">
        <v>4591</v>
      </c>
      <c r="E1221" s="239" t="s">
        <v>360</v>
      </c>
      <c r="F1221" s="270" t="s">
        <v>341</v>
      </c>
      <c r="G1221" s="270" t="s">
        <v>44</v>
      </c>
      <c r="H1221" s="270" t="s">
        <v>45</v>
      </c>
      <c r="I1221" s="270" t="s">
        <v>206</v>
      </c>
      <c r="J1221" s="270" t="s">
        <v>368</v>
      </c>
      <c r="K1221" s="270" t="s">
        <v>184</v>
      </c>
      <c r="L1221" s="270" t="s">
        <v>38</v>
      </c>
      <c r="M1221" s="271">
        <v>1541</v>
      </c>
    </row>
    <row r="1222" spans="1:13" ht="13.5" x14ac:dyDescent="0.25">
      <c r="A1222" s="270" t="s">
        <v>874</v>
      </c>
      <c r="B1222" s="270" t="s">
        <v>656</v>
      </c>
      <c r="C1222" s="270" t="s">
        <v>31</v>
      </c>
      <c r="D1222" s="240">
        <v>4591</v>
      </c>
      <c r="E1222" s="239" t="s">
        <v>360</v>
      </c>
      <c r="F1222" s="270" t="s">
        <v>341</v>
      </c>
      <c r="G1222" s="270" t="s">
        <v>44</v>
      </c>
      <c r="H1222" s="270" t="s">
        <v>45</v>
      </c>
      <c r="I1222" s="270" t="s">
        <v>206</v>
      </c>
      <c r="J1222" s="270" t="s">
        <v>368</v>
      </c>
      <c r="K1222" s="270" t="s">
        <v>197</v>
      </c>
      <c r="L1222" s="270" t="s">
        <v>40</v>
      </c>
      <c r="M1222" s="271">
        <v>1233</v>
      </c>
    </row>
    <row r="1223" spans="1:13" ht="13.5" x14ac:dyDescent="0.25">
      <c r="A1223" s="270" t="s">
        <v>881</v>
      </c>
      <c r="B1223" s="270" t="s">
        <v>670</v>
      </c>
      <c r="C1223" s="270" t="s">
        <v>31</v>
      </c>
      <c r="D1223" s="240">
        <v>4591</v>
      </c>
      <c r="E1223" s="239" t="s">
        <v>360</v>
      </c>
      <c r="F1223" s="270" t="s">
        <v>341</v>
      </c>
      <c r="G1223" s="270" t="s">
        <v>44</v>
      </c>
      <c r="H1223" s="270" t="s">
        <v>45</v>
      </c>
      <c r="I1223" s="270" t="s">
        <v>206</v>
      </c>
      <c r="J1223" s="270" t="s">
        <v>368</v>
      </c>
      <c r="K1223" s="270" t="s">
        <v>197</v>
      </c>
      <c r="L1223" s="270" t="s">
        <v>38</v>
      </c>
      <c r="M1223" s="271">
        <v>770</v>
      </c>
    </row>
    <row r="1224" spans="1:13" ht="13.5" x14ac:dyDescent="0.25">
      <c r="A1224" s="270" t="s">
        <v>2025</v>
      </c>
      <c r="B1224" s="270" t="s">
        <v>2026</v>
      </c>
      <c r="C1224" s="270" t="s">
        <v>230</v>
      </c>
      <c r="D1224" s="220">
        <v>4611</v>
      </c>
      <c r="E1224" s="239" t="s">
        <v>2115</v>
      </c>
      <c r="F1224" s="270" t="s">
        <v>225</v>
      </c>
      <c r="G1224" s="270" t="s">
        <v>225</v>
      </c>
      <c r="H1224" s="270" t="s">
        <v>45</v>
      </c>
      <c r="I1224" s="270" t="s">
        <v>46</v>
      </c>
      <c r="J1224" s="270" t="s">
        <v>64</v>
      </c>
      <c r="K1224" s="270" t="s">
        <v>184</v>
      </c>
      <c r="L1224" s="270" t="s">
        <v>40</v>
      </c>
      <c r="M1224" s="271">
        <v>1914</v>
      </c>
    </row>
    <row r="1225" spans="1:13" ht="13.5" x14ac:dyDescent="0.25">
      <c r="A1225" s="270" t="s">
        <v>2027</v>
      </c>
      <c r="B1225" s="270" t="s">
        <v>2028</v>
      </c>
      <c r="C1225" s="270" t="s">
        <v>230</v>
      </c>
      <c r="D1225" s="220">
        <v>4611</v>
      </c>
      <c r="E1225" s="239" t="s">
        <v>2115</v>
      </c>
      <c r="F1225" s="270" t="s">
        <v>225</v>
      </c>
      <c r="G1225" s="270" t="s">
        <v>225</v>
      </c>
      <c r="H1225" s="270" t="s">
        <v>45</v>
      </c>
      <c r="I1225" s="270" t="s">
        <v>46</v>
      </c>
      <c r="J1225" s="270" t="s">
        <v>64</v>
      </c>
      <c r="K1225" s="270" t="s">
        <v>185</v>
      </c>
      <c r="L1225" s="270" t="s">
        <v>38</v>
      </c>
      <c r="M1225" s="271">
        <v>766</v>
      </c>
    </row>
    <row r="1226" spans="1:13" ht="13.5" x14ac:dyDescent="0.25">
      <c r="A1226" s="270" t="s">
        <v>2029</v>
      </c>
      <c r="B1226" s="270" t="s">
        <v>2030</v>
      </c>
      <c r="C1226" s="270" t="s">
        <v>230</v>
      </c>
      <c r="D1226" s="220">
        <v>4611</v>
      </c>
      <c r="E1226" s="239" t="s">
        <v>2115</v>
      </c>
      <c r="F1226" s="270" t="s">
        <v>225</v>
      </c>
      <c r="G1226" s="270" t="s">
        <v>225</v>
      </c>
      <c r="H1226" s="270" t="s">
        <v>45</v>
      </c>
      <c r="I1226" s="270" t="s">
        <v>46</v>
      </c>
      <c r="J1226" s="270" t="s">
        <v>64</v>
      </c>
      <c r="K1226" s="270" t="s">
        <v>185</v>
      </c>
      <c r="L1226" s="270" t="s">
        <v>40</v>
      </c>
      <c r="M1226" s="271">
        <v>1276</v>
      </c>
    </row>
    <row r="1227" spans="1:13" ht="13.5" x14ac:dyDescent="0.25">
      <c r="A1227" s="270" t="s">
        <v>2043</v>
      </c>
      <c r="B1227" s="270" t="s">
        <v>2044</v>
      </c>
      <c r="C1227" s="270" t="s">
        <v>230</v>
      </c>
      <c r="D1227" s="220">
        <v>4611</v>
      </c>
      <c r="E1227" s="239" t="s">
        <v>2115</v>
      </c>
      <c r="F1227" s="270" t="s">
        <v>225</v>
      </c>
      <c r="G1227" s="270" t="s">
        <v>225</v>
      </c>
      <c r="H1227" s="270" t="s">
        <v>45</v>
      </c>
      <c r="I1227" s="270" t="s">
        <v>46</v>
      </c>
      <c r="J1227" s="270" t="s">
        <v>64</v>
      </c>
      <c r="K1227" s="270" t="s">
        <v>197</v>
      </c>
      <c r="L1227" s="270" t="s">
        <v>38</v>
      </c>
      <c r="M1227" s="271">
        <v>638</v>
      </c>
    </row>
    <row r="1228" spans="1:13" ht="13.5" x14ac:dyDescent="0.25">
      <c r="A1228" s="270" t="s">
        <v>2031</v>
      </c>
      <c r="B1228" s="270" t="s">
        <v>2032</v>
      </c>
      <c r="C1228" s="270" t="s">
        <v>230</v>
      </c>
      <c r="D1228" s="220">
        <v>4611</v>
      </c>
      <c r="E1228" s="239" t="s">
        <v>2115</v>
      </c>
      <c r="F1228" s="270" t="s">
        <v>225</v>
      </c>
      <c r="G1228" s="270" t="s">
        <v>225</v>
      </c>
      <c r="H1228" s="270" t="s">
        <v>45</v>
      </c>
      <c r="I1228" s="270" t="s">
        <v>46</v>
      </c>
      <c r="J1228" s="270" t="s">
        <v>64</v>
      </c>
      <c r="K1228" s="270" t="s">
        <v>184</v>
      </c>
      <c r="L1228" s="270" t="s">
        <v>38</v>
      </c>
      <c r="M1228" s="271">
        <v>1276</v>
      </c>
    </row>
    <row r="1229" spans="1:13" ht="13.5" x14ac:dyDescent="0.25">
      <c r="A1229" s="270" t="s">
        <v>2033</v>
      </c>
      <c r="B1229" s="270" t="s">
        <v>2034</v>
      </c>
      <c r="C1229" s="270" t="s">
        <v>230</v>
      </c>
      <c r="D1229" s="220">
        <v>4611</v>
      </c>
      <c r="E1229" s="239" t="s">
        <v>2115</v>
      </c>
      <c r="F1229" s="270" t="s">
        <v>225</v>
      </c>
      <c r="G1229" s="270" t="s">
        <v>225</v>
      </c>
      <c r="H1229" s="270" t="s">
        <v>45</v>
      </c>
      <c r="I1229" s="270" t="s">
        <v>46</v>
      </c>
      <c r="J1229" s="270" t="s">
        <v>64</v>
      </c>
      <c r="K1229" s="270" t="s">
        <v>197</v>
      </c>
      <c r="L1229" s="270" t="s">
        <v>40</v>
      </c>
      <c r="M1229" s="271">
        <v>1021</v>
      </c>
    </row>
    <row r="1230" spans="1:13" ht="13.5" x14ac:dyDescent="0.25">
      <c r="A1230" s="270" t="s">
        <v>2045</v>
      </c>
      <c r="B1230" s="270" t="s">
        <v>2026</v>
      </c>
      <c r="C1230" s="270" t="s">
        <v>230</v>
      </c>
      <c r="D1230" s="220">
        <v>4611</v>
      </c>
      <c r="E1230" s="239" t="s">
        <v>2115</v>
      </c>
      <c r="F1230" s="270" t="s">
        <v>225</v>
      </c>
      <c r="G1230" s="270" t="s">
        <v>225</v>
      </c>
      <c r="H1230" s="270" t="s">
        <v>45</v>
      </c>
      <c r="I1230" s="270" t="s">
        <v>202</v>
      </c>
      <c r="J1230" s="270" t="s">
        <v>66</v>
      </c>
      <c r="K1230" s="270" t="s">
        <v>184</v>
      </c>
      <c r="L1230" s="270" t="s">
        <v>40</v>
      </c>
      <c r="M1230" s="271">
        <v>1851</v>
      </c>
    </row>
    <row r="1231" spans="1:13" ht="13.5" x14ac:dyDescent="0.25">
      <c r="A1231" s="270" t="s">
        <v>2046</v>
      </c>
      <c r="B1231" s="270" t="s">
        <v>2028</v>
      </c>
      <c r="C1231" s="270" t="s">
        <v>230</v>
      </c>
      <c r="D1231" s="220">
        <v>4611</v>
      </c>
      <c r="E1231" s="239" t="s">
        <v>2115</v>
      </c>
      <c r="F1231" s="270" t="s">
        <v>225</v>
      </c>
      <c r="G1231" s="270" t="s">
        <v>225</v>
      </c>
      <c r="H1231" s="270" t="s">
        <v>45</v>
      </c>
      <c r="I1231" s="270" t="s">
        <v>202</v>
      </c>
      <c r="J1231" s="270" t="s">
        <v>66</v>
      </c>
      <c r="K1231" s="270" t="s">
        <v>185</v>
      </c>
      <c r="L1231" s="270" t="s">
        <v>38</v>
      </c>
      <c r="M1231" s="271">
        <v>740</v>
      </c>
    </row>
    <row r="1232" spans="1:13" ht="13.5" x14ac:dyDescent="0.25">
      <c r="A1232" s="270" t="s">
        <v>2047</v>
      </c>
      <c r="B1232" s="270" t="s">
        <v>2030</v>
      </c>
      <c r="C1232" s="270" t="s">
        <v>230</v>
      </c>
      <c r="D1232" s="220">
        <v>4611</v>
      </c>
      <c r="E1232" s="239" t="s">
        <v>2115</v>
      </c>
      <c r="F1232" s="270" t="s">
        <v>225</v>
      </c>
      <c r="G1232" s="270" t="s">
        <v>225</v>
      </c>
      <c r="H1232" s="270" t="s">
        <v>45</v>
      </c>
      <c r="I1232" s="270" t="s">
        <v>202</v>
      </c>
      <c r="J1232" s="270" t="s">
        <v>66</v>
      </c>
      <c r="K1232" s="270" t="s">
        <v>185</v>
      </c>
      <c r="L1232" s="270" t="s">
        <v>40</v>
      </c>
      <c r="M1232" s="271">
        <v>1234</v>
      </c>
    </row>
    <row r="1233" spans="1:13" ht="13.5" x14ac:dyDescent="0.25">
      <c r="A1233" s="270" t="s">
        <v>2054</v>
      </c>
      <c r="B1233" s="270" t="s">
        <v>2044</v>
      </c>
      <c r="C1233" s="270" t="s">
        <v>230</v>
      </c>
      <c r="D1233" s="220">
        <v>4611</v>
      </c>
      <c r="E1233" s="239" t="s">
        <v>2115</v>
      </c>
      <c r="F1233" s="270" t="s">
        <v>225</v>
      </c>
      <c r="G1233" s="270" t="s">
        <v>225</v>
      </c>
      <c r="H1233" s="270" t="s">
        <v>45</v>
      </c>
      <c r="I1233" s="270" t="s">
        <v>202</v>
      </c>
      <c r="J1233" s="270" t="s">
        <v>66</v>
      </c>
      <c r="K1233" s="270" t="s">
        <v>197</v>
      </c>
      <c r="L1233" s="270" t="s">
        <v>38</v>
      </c>
      <c r="M1233" s="271">
        <v>617</v>
      </c>
    </row>
    <row r="1234" spans="1:13" ht="13.5" x14ac:dyDescent="0.25">
      <c r="A1234" s="270" t="s">
        <v>2048</v>
      </c>
      <c r="B1234" s="270" t="s">
        <v>2032</v>
      </c>
      <c r="C1234" s="270" t="s">
        <v>230</v>
      </c>
      <c r="D1234" s="220">
        <v>4611</v>
      </c>
      <c r="E1234" s="239" t="s">
        <v>2115</v>
      </c>
      <c r="F1234" s="270" t="s">
        <v>225</v>
      </c>
      <c r="G1234" s="270" t="s">
        <v>225</v>
      </c>
      <c r="H1234" s="270" t="s">
        <v>45</v>
      </c>
      <c r="I1234" s="270" t="s">
        <v>202</v>
      </c>
      <c r="J1234" s="270" t="s">
        <v>66</v>
      </c>
      <c r="K1234" s="270" t="s">
        <v>184</v>
      </c>
      <c r="L1234" s="270" t="s">
        <v>38</v>
      </c>
      <c r="M1234" s="271">
        <v>1234</v>
      </c>
    </row>
    <row r="1235" spans="1:13" ht="13.5" x14ac:dyDescent="0.25">
      <c r="A1235" s="270" t="s">
        <v>2049</v>
      </c>
      <c r="B1235" s="270" t="s">
        <v>2034</v>
      </c>
      <c r="C1235" s="270" t="s">
        <v>230</v>
      </c>
      <c r="D1235" s="220">
        <v>4611</v>
      </c>
      <c r="E1235" s="239" t="s">
        <v>2115</v>
      </c>
      <c r="F1235" s="270" t="s">
        <v>225</v>
      </c>
      <c r="G1235" s="270" t="s">
        <v>225</v>
      </c>
      <c r="H1235" s="270" t="s">
        <v>45</v>
      </c>
      <c r="I1235" s="270" t="s">
        <v>202</v>
      </c>
      <c r="J1235" s="270" t="s">
        <v>66</v>
      </c>
      <c r="K1235" s="270" t="s">
        <v>197</v>
      </c>
      <c r="L1235" s="270" t="s">
        <v>40</v>
      </c>
      <c r="M1235" s="271">
        <v>987</v>
      </c>
    </row>
    <row r="1236" spans="1:13" ht="13.5" x14ac:dyDescent="0.25">
      <c r="A1236" s="270" t="s">
        <v>2055</v>
      </c>
      <c r="B1236" s="270" t="s">
        <v>2026</v>
      </c>
      <c r="C1236" s="270" t="s">
        <v>230</v>
      </c>
      <c r="D1236" s="220">
        <v>4611</v>
      </c>
      <c r="E1236" s="239" t="s">
        <v>2115</v>
      </c>
      <c r="F1236" s="270" t="s">
        <v>225</v>
      </c>
      <c r="G1236" s="270" t="s">
        <v>225</v>
      </c>
      <c r="H1236" s="270" t="s">
        <v>45</v>
      </c>
      <c r="I1236" s="270" t="s">
        <v>48</v>
      </c>
      <c r="J1236" s="270" t="s">
        <v>167</v>
      </c>
      <c r="K1236" s="270" t="s">
        <v>184</v>
      </c>
      <c r="L1236" s="270" t="s">
        <v>40</v>
      </c>
      <c r="M1236" s="271">
        <v>1733</v>
      </c>
    </row>
    <row r="1237" spans="1:13" ht="13.5" x14ac:dyDescent="0.25">
      <c r="A1237" s="270" t="s">
        <v>2056</v>
      </c>
      <c r="B1237" s="270" t="s">
        <v>2028</v>
      </c>
      <c r="C1237" s="270" t="s">
        <v>230</v>
      </c>
      <c r="D1237" s="220">
        <v>4611</v>
      </c>
      <c r="E1237" s="239" t="s">
        <v>2115</v>
      </c>
      <c r="F1237" s="270" t="s">
        <v>225</v>
      </c>
      <c r="G1237" s="270" t="s">
        <v>225</v>
      </c>
      <c r="H1237" s="270" t="s">
        <v>45</v>
      </c>
      <c r="I1237" s="270" t="s">
        <v>48</v>
      </c>
      <c r="J1237" s="270" t="s">
        <v>167</v>
      </c>
      <c r="K1237" s="270" t="s">
        <v>185</v>
      </c>
      <c r="L1237" s="270" t="s">
        <v>38</v>
      </c>
      <c r="M1237" s="271">
        <v>693</v>
      </c>
    </row>
    <row r="1238" spans="1:13" ht="13.5" x14ac:dyDescent="0.25">
      <c r="A1238" s="270" t="s">
        <v>2057</v>
      </c>
      <c r="B1238" s="270" t="s">
        <v>2030</v>
      </c>
      <c r="C1238" s="270" t="s">
        <v>230</v>
      </c>
      <c r="D1238" s="220">
        <v>4611</v>
      </c>
      <c r="E1238" s="239" t="s">
        <v>2115</v>
      </c>
      <c r="F1238" s="270" t="s">
        <v>225</v>
      </c>
      <c r="G1238" s="270" t="s">
        <v>225</v>
      </c>
      <c r="H1238" s="270" t="s">
        <v>45</v>
      </c>
      <c r="I1238" s="270" t="s">
        <v>48</v>
      </c>
      <c r="J1238" s="270" t="s">
        <v>167</v>
      </c>
      <c r="K1238" s="270" t="s">
        <v>185</v>
      </c>
      <c r="L1238" s="270" t="s">
        <v>40</v>
      </c>
      <c r="M1238" s="271">
        <v>1155</v>
      </c>
    </row>
    <row r="1239" spans="1:13" ht="13.5" x14ac:dyDescent="0.25">
      <c r="A1239" s="270" t="s">
        <v>2064</v>
      </c>
      <c r="B1239" s="270" t="s">
        <v>2044</v>
      </c>
      <c r="C1239" s="270" t="s">
        <v>230</v>
      </c>
      <c r="D1239" s="220">
        <v>4611</v>
      </c>
      <c r="E1239" s="239" t="s">
        <v>2115</v>
      </c>
      <c r="F1239" s="270" t="s">
        <v>225</v>
      </c>
      <c r="G1239" s="270" t="s">
        <v>225</v>
      </c>
      <c r="H1239" s="270" t="s">
        <v>45</v>
      </c>
      <c r="I1239" s="270" t="s">
        <v>48</v>
      </c>
      <c r="J1239" s="270" t="s">
        <v>167</v>
      </c>
      <c r="K1239" s="270" t="s">
        <v>197</v>
      </c>
      <c r="L1239" s="270" t="s">
        <v>38</v>
      </c>
      <c r="M1239" s="271">
        <v>578</v>
      </c>
    </row>
    <row r="1240" spans="1:13" ht="13.5" x14ac:dyDescent="0.25">
      <c r="A1240" s="270" t="s">
        <v>2058</v>
      </c>
      <c r="B1240" s="270" t="s">
        <v>2032</v>
      </c>
      <c r="C1240" s="270" t="s">
        <v>230</v>
      </c>
      <c r="D1240" s="220">
        <v>4611</v>
      </c>
      <c r="E1240" s="239" t="s">
        <v>2115</v>
      </c>
      <c r="F1240" s="270" t="s">
        <v>225</v>
      </c>
      <c r="G1240" s="270" t="s">
        <v>225</v>
      </c>
      <c r="H1240" s="270" t="s">
        <v>45</v>
      </c>
      <c r="I1240" s="270" t="s">
        <v>48</v>
      </c>
      <c r="J1240" s="270" t="s">
        <v>167</v>
      </c>
      <c r="K1240" s="270" t="s">
        <v>184</v>
      </c>
      <c r="L1240" s="270" t="s">
        <v>38</v>
      </c>
      <c r="M1240" s="271">
        <v>1155</v>
      </c>
    </row>
    <row r="1241" spans="1:13" ht="13.5" x14ac:dyDescent="0.25">
      <c r="A1241" s="270" t="s">
        <v>2059</v>
      </c>
      <c r="B1241" s="270" t="s">
        <v>2034</v>
      </c>
      <c r="C1241" s="270" t="s">
        <v>230</v>
      </c>
      <c r="D1241" s="220">
        <v>4611</v>
      </c>
      <c r="E1241" s="239" t="s">
        <v>2115</v>
      </c>
      <c r="F1241" s="270" t="s">
        <v>225</v>
      </c>
      <c r="G1241" s="270" t="s">
        <v>225</v>
      </c>
      <c r="H1241" s="270" t="s">
        <v>45</v>
      </c>
      <c r="I1241" s="270" t="s">
        <v>48</v>
      </c>
      <c r="J1241" s="270" t="s">
        <v>167</v>
      </c>
      <c r="K1241" s="270" t="s">
        <v>197</v>
      </c>
      <c r="L1241" s="270" t="s">
        <v>40</v>
      </c>
      <c r="M1241" s="271">
        <v>924</v>
      </c>
    </row>
    <row r="1242" spans="1:13" ht="13.5" x14ac:dyDescent="0.25">
      <c r="A1242" s="270" t="s">
        <v>2065</v>
      </c>
      <c r="B1242" s="270" t="s">
        <v>2026</v>
      </c>
      <c r="C1242" s="270" t="s">
        <v>230</v>
      </c>
      <c r="D1242" s="220">
        <v>4611</v>
      </c>
      <c r="E1242" s="239" t="s">
        <v>2115</v>
      </c>
      <c r="F1242" s="270" t="s">
        <v>225</v>
      </c>
      <c r="G1242" s="270" t="s">
        <v>225</v>
      </c>
      <c r="H1242" s="270" t="s">
        <v>45</v>
      </c>
      <c r="I1242" s="270" t="s">
        <v>50</v>
      </c>
      <c r="J1242" s="270" t="s">
        <v>169</v>
      </c>
      <c r="K1242" s="270" t="s">
        <v>184</v>
      </c>
      <c r="L1242" s="270" t="s">
        <v>40</v>
      </c>
      <c r="M1242" s="271">
        <v>1622</v>
      </c>
    </row>
    <row r="1243" spans="1:13" ht="13.5" x14ac:dyDescent="0.25">
      <c r="A1243" s="270" t="s">
        <v>2066</v>
      </c>
      <c r="B1243" s="270" t="s">
        <v>2028</v>
      </c>
      <c r="C1243" s="270" t="s">
        <v>230</v>
      </c>
      <c r="D1243" s="220">
        <v>4611</v>
      </c>
      <c r="E1243" s="239" t="s">
        <v>2115</v>
      </c>
      <c r="F1243" s="270" t="s">
        <v>225</v>
      </c>
      <c r="G1243" s="270" t="s">
        <v>225</v>
      </c>
      <c r="H1243" s="270" t="s">
        <v>45</v>
      </c>
      <c r="I1243" s="270" t="s">
        <v>50</v>
      </c>
      <c r="J1243" s="270" t="s">
        <v>169</v>
      </c>
      <c r="K1243" s="270" t="s">
        <v>185</v>
      </c>
      <c r="L1243" s="270" t="s">
        <v>38</v>
      </c>
      <c r="M1243" s="271">
        <v>649</v>
      </c>
    </row>
    <row r="1244" spans="1:13" ht="13.5" x14ac:dyDescent="0.25">
      <c r="A1244" s="270" t="s">
        <v>2067</v>
      </c>
      <c r="B1244" s="270" t="s">
        <v>2030</v>
      </c>
      <c r="C1244" s="270" t="s">
        <v>230</v>
      </c>
      <c r="D1244" s="220">
        <v>4611</v>
      </c>
      <c r="E1244" s="239" t="s">
        <v>2115</v>
      </c>
      <c r="F1244" s="270" t="s">
        <v>225</v>
      </c>
      <c r="G1244" s="270" t="s">
        <v>225</v>
      </c>
      <c r="H1244" s="270" t="s">
        <v>45</v>
      </c>
      <c r="I1244" s="270" t="s">
        <v>50</v>
      </c>
      <c r="J1244" s="270" t="s">
        <v>169</v>
      </c>
      <c r="K1244" s="270" t="s">
        <v>185</v>
      </c>
      <c r="L1244" s="270" t="s">
        <v>40</v>
      </c>
      <c r="M1244" s="271">
        <v>1082</v>
      </c>
    </row>
    <row r="1245" spans="1:13" ht="13.5" x14ac:dyDescent="0.25">
      <c r="A1245" s="270" t="s">
        <v>2074</v>
      </c>
      <c r="B1245" s="270" t="s">
        <v>2044</v>
      </c>
      <c r="C1245" s="270" t="s">
        <v>230</v>
      </c>
      <c r="D1245" s="220">
        <v>4611</v>
      </c>
      <c r="E1245" s="239" t="s">
        <v>2115</v>
      </c>
      <c r="F1245" s="270" t="s">
        <v>225</v>
      </c>
      <c r="G1245" s="270" t="s">
        <v>225</v>
      </c>
      <c r="H1245" s="270" t="s">
        <v>45</v>
      </c>
      <c r="I1245" s="270" t="s">
        <v>50</v>
      </c>
      <c r="J1245" s="270" t="s">
        <v>169</v>
      </c>
      <c r="K1245" s="270" t="s">
        <v>197</v>
      </c>
      <c r="L1245" s="270" t="s">
        <v>38</v>
      </c>
      <c r="M1245" s="271">
        <v>541</v>
      </c>
    </row>
    <row r="1246" spans="1:13" ht="13.5" x14ac:dyDescent="0.25">
      <c r="A1246" s="270" t="s">
        <v>2068</v>
      </c>
      <c r="B1246" s="270" t="s">
        <v>2032</v>
      </c>
      <c r="C1246" s="270" t="s">
        <v>230</v>
      </c>
      <c r="D1246" s="220">
        <v>4611</v>
      </c>
      <c r="E1246" s="239" t="s">
        <v>2115</v>
      </c>
      <c r="F1246" s="270" t="s">
        <v>225</v>
      </c>
      <c r="G1246" s="270" t="s">
        <v>225</v>
      </c>
      <c r="H1246" s="270" t="s">
        <v>45</v>
      </c>
      <c r="I1246" s="270" t="s">
        <v>50</v>
      </c>
      <c r="J1246" s="270" t="s">
        <v>169</v>
      </c>
      <c r="K1246" s="270" t="s">
        <v>184</v>
      </c>
      <c r="L1246" s="270" t="s">
        <v>38</v>
      </c>
      <c r="M1246" s="271">
        <v>1082</v>
      </c>
    </row>
    <row r="1247" spans="1:13" ht="13.5" x14ac:dyDescent="0.25">
      <c r="A1247" s="270" t="s">
        <v>2069</v>
      </c>
      <c r="B1247" s="270" t="s">
        <v>2034</v>
      </c>
      <c r="C1247" s="270" t="s">
        <v>230</v>
      </c>
      <c r="D1247" s="220">
        <v>4611</v>
      </c>
      <c r="E1247" s="239" t="s">
        <v>2115</v>
      </c>
      <c r="F1247" s="270" t="s">
        <v>225</v>
      </c>
      <c r="G1247" s="270" t="s">
        <v>225</v>
      </c>
      <c r="H1247" s="270" t="s">
        <v>45</v>
      </c>
      <c r="I1247" s="270" t="s">
        <v>50</v>
      </c>
      <c r="J1247" s="270" t="s">
        <v>169</v>
      </c>
      <c r="K1247" s="270" t="s">
        <v>197</v>
      </c>
      <c r="L1247" s="270" t="s">
        <v>40</v>
      </c>
      <c r="M1247" s="271">
        <v>865</v>
      </c>
    </row>
    <row r="1248" spans="1:13" ht="13.5" x14ac:dyDescent="0.25">
      <c r="A1248" s="270" t="s">
        <v>2075</v>
      </c>
      <c r="B1248" s="270" t="s">
        <v>2026</v>
      </c>
      <c r="C1248" s="270" t="s">
        <v>230</v>
      </c>
      <c r="D1248" s="220">
        <v>4611</v>
      </c>
      <c r="E1248" s="239" t="s">
        <v>2115</v>
      </c>
      <c r="F1248" s="270" t="s">
        <v>225</v>
      </c>
      <c r="G1248" s="270" t="s">
        <v>225</v>
      </c>
      <c r="H1248" s="270" t="s">
        <v>45</v>
      </c>
      <c r="I1248" s="270" t="s">
        <v>204</v>
      </c>
      <c r="J1248" s="270" t="s">
        <v>171</v>
      </c>
      <c r="K1248" s="270" t="s">
        <v>184</v>
      </c>
      <c r="L1248" s="270" t="s">
        <v>40</v>
      </c>
      <c r="M1248" s="271">
        <v>1566</v>
      </c>
    </row>
    <row r="1249" spans="1:13" ht="13.5" x14ac:dyDescent="0.25">
      <c r="A1249" s="270" t="s">
        <v>2076</v>
      </c>
      <c r="B1249" s="270" t="s">
        <v>2028</v>
      </c>
      <c r="C1249" s="270" t="s">
        <v>230</v>
      </c>
      <c r="D1249" s="220">
        <v>4611</v>
      </c>
      <c r="E1249" s="239" t="s">
        <v>2115</v>
      </c>
      <c r="F1249" s="270" t="s">
        <v>225</v>
      </c>
      <c r="G1249" s="270" t="s">
        <v>225</v>
      </c>
      <c r="H1249" s="270" t="s">
        <v>45</v>
      </c>
      <c r="I1249" s="270" t="s">
        <v>204</v>
      </c>
      <c r="J1249" s="270" t="s">
        <v>171</v>
      </c>
      <c r="K1249" s="270" t="s">
        <v>185</v>
      </c>
      <c r="L1249" s="270" t="s">
        <v>38</v>
      </c>
      <c r="M1249" s="271">
        <v>626</v>
      </c>
    </row>
    <row r="1250" spans="1:13" ht="13.5" x14ac:dyDescent="0.25">
      <c r="A1250" s="270" t="s">
        <v>2077</v>
      </c>
      <c r="B1250" s="270" t="s">
        <v>2030</v>
      </c>
      <c r="C1250" s="270" t="s">
        <v>230</v>
      </c>
      <c r="D1250" s="220">
        <v>4611</v>
      </c>
      <c r="E1250" s="239" t="s">
        <v>2115</v>
      </c>
      <c r="F1250" s="270" t="s">
        <v>225</v>
      </c>
      <c r="G1250" s="270" t="s">
        <v>225</v>
      </c>
      <c r="H1250" s="270" t="s">
        <v>45</v>
      </c>
      <c r="I1250" s="270" t="s">
        <v>204</v>
      </c>
      <c r="J1250" s="270" t="s">
        <v>171</v>
      </c>
      <c r="K1250" s="270" t="s">
        <v>185</v>
      </c>
      <c r="L1250" s="270" t="s">
        <v>40</v>
      </c>
      <c r="M1250" s="271">
        <v>1044</v>
      </c>
    </row>
    <row r="1251" spans="1:13" ht="13.5" x14ac:dyDescent="0.25">
      <c r="A1251" s="270" t="s">
        <v>2084</v>
      </c>
      <c r="B1251" s="270" t="s">
        <v>2044</v>
      </c>
      <c r="C1251" s="270" t="s">
        <v>230</v>
      </c>
      <c r="D1251" s="220">
        <v>4611</v>
      </c>
      <c r="E1251" s="239" t="s">
        <v>2115</v>
      </c>
      <c r="F1251" s="270" t="s">
        <v>225</v>
      </c>
      <c r="G1251" s="270" t="s">
        <v>225</v>
      </c>
      <c r="H1251" s="270" t="s">
        <v>45</v>
      </c>
      <c r="I1251" s="270" t="s">
        <v>204</v>
      </c>
      <c r="J1251" s="270" t="s">
        <v>171</v>
      </c>
      <c r="K1251" s="270" t="s">
        <v>197</v>
      </c>
      <c r="L1251" s="270" t="s">
        <v>38</v>
      </c>
      <c r="M1251" s="271">
        <v>522</v>
      </c>
    </row>
    <row r="1252" spans="1:13" ht="13.5" x14ac:dyDescent="0.25">
      <c r="A1252" s="270" t="s">
        <v>2078</v>
      </c>
      <c r="B1252" s="270" t="s">
        <v>2032</v>
      </c>
      <c r="C1252" s="270" t="s">
        <v>230</v>
      </c>
      <c r="D1252" s="220">
        <v>4611</v>
      </c>
      <c r="E1252" s="239" t="s">
        <v>2115</v>
      </c>
      <c r="F1252" s="270" t="s">
        <v>225</v>
      </c>
      <c r="G1252" s="270" t="s">
        <v>225</v>
      </c>
      <c r="H1252" s="270" t="s">
        <v>45</v>
      </c>
      <c r="I1252" s="270" t="s">
        <v>204</v>
      </c>
      <c r="J1252" s="270" t="s">
        <v>171</v>
      </c>
      <c r="K1252" s="270" t="s">
        <v>184</v>
      </c>
      <c r="L1252" s="270" t="s">
        <v>38</v>
      </c>
      <c r="M1252" s="271">
        <v>1044</v>
      </c>
    </row>
    <row r="1253" spans="1:13" ht="13.5" x14ac:dyDescent="0.25">
      <c r="A1253" s="270" t="s">
        <v>2079</v>
      </c>
      <c r="B1253" s="270" t="s">
        <v>2034</v>
      </c>
      <c r="C1253" s="270" t="s">
        <v>230</v>
      </c>
      <c r="D1253" s="220">
        <v>4611</v>
      </c>
      <c r="E1253" s="239" t="s">
        <v>2115</v>
      </c>
      <c r="F1253" s="270" t="s">
        <v>225</v>
      </c>
      <c r="G1253" s="270" t="s">
        <v>225</v>
      </c>
      <c r="H1253" s="270" t="s">
        <v>45</v>
      </c>
      <c r="I1253" s="270" t="s">
        <v>204</v>
      </c>
      <c r="J1253" s="270" t="s">
        <v>171</v>
      </c>
      <c r="K1253" s="270" t="s">
        <v>197</v>
      </c>
      <c r="L1253" s="270" t="s">
        <v>40</v>
      </c>
      <c r="M1253" s="271">
        <v>835</v>
      </c>
    </row>
    <row r="1254" spans="1:13" ht="13.5" x14ac:dyDescent="0.25">
      <c r="A1254" s="270" t="s">
        <v>2085</v>
      </c>
      <c r="B1254" s="270" t="s">
        <v>2026</v>
      </c>
      <c r="C1254" s="270" t="s">
        <v>230</v>
      </c>
      <c r="D1254" s="220">
        <v>4611</v>
      </c>
      <c r="E1254" s="239" t="s">
        <v>2115</v>
      </c>
      <c r="F1254" s="270" t="s">
        <v>225</v>
      </c>
      <c r="G1254" s="270" t="s">
        <v>225</v>
      </c>
      <c r="H1254" s="270" t="s">
        <v>45</v>
      </c>
      <c r="I1254" s="270" t="s">
        <v>52</v>
      </c>
      <c r="J1254" s="270" t="s">
        <v>173</v>
      </c>
      <c r="K1254" s="270" t="s">
        <v>184</v>
      </c>
      <c r="L1254" s="270" t="s">
        <v>40</v>
      </c>
      <c r="M1254" s="271">
        <v>1446</v>
      </c>
    </row>
    <row r="1255" spans="1:13" ht="13.5" x14ac:dyDescent="0.25">
      <c r="A1255" s="270" t="s">
        <v>2086</v>
      </c>
      <c r="B1255" s="270" t="s">
        <v>2028</v>
      </c>
      <c r="C1255" s="270" t="s">
        <v>230</v>
      </c>
      <c r="D1255" s="220">
        <v>4611</v>
      </c>
      <c r="E1255" s="239" t="s">
        <v>2115</v>
      </c>
      <c r="F1255" s="270" t="s">
        <v>225</v>
      </c>
      <c r="G1255" s="270" t="s">
        <v>225</v>
      </c>
      <c r="H1255" s="270" t="s">
        <v>45</v>
      </c>
      <c r="I1255" s="270" t="s">
        <v>52</v>
      </c>
      <c r="J1255" s="270" t="s">
        <v>173</v>
      </c>
      <c r="K1255" s="270" t="s">
        <v>185</v>
      </c>
      <c r="L1255" s="270" t="s">
        <v>38</v>
      </c>
      <c r="M1255" s="271">
        <v>578</v>
      </c>
    </row>
    <row r="1256" spans="1:13" ht="13.5" x14ac:dyDescent="0.25">
      <c r="A1256" s="270" t="s">
        <v>2087</v>
      </c>
      <c r="B1256" s="270" t="s">
        <v>2030</v>
      </c>
      <c r="C1256" s="270" t="s">
        <v>230</v>
      </c>
      <c r="D1256" s="220">
        <v>4611</v>
      </c>
      <c r="E1256" s="239" t="s">
        <v>2115</v>
      </c>
      <c r="F1256" s="270" t="s">
        <v>225</v>
      </c>
      <c r="G1256" s="270" t="s">
        <v>225</v>
      </c>
      <c r="H1256" s="270" t="s">
        <v>45</v>
      </c>
      <c r="I1256" s="270" t="s">
        <v>52</v>
      </c>
      <c r="J1256" s="270" t="s">
        <v>173</v>
      </c>
      <c r="K1256" s="270" t="s">
        <v>185</v>
      </c>
      <c r="L1256" s="270" t="s">
        <v>40</v>
      </c>
      <c r="M1256" s="271">
        <v>964</v>
      </c>
    </row>
    <row r="1257" spans="1:13" ht="13.5" x14ac:dyDescent="0.25">
      <c r="A1257" s="270" t="s">
        <v>2094</v>
      </c>
      <c r="B1257" s="270" t="s">
        <v>2044</v>
      </c>
      <c r="C1257" s="270" t="s">
        <v>230</v>
      </c>
      <c r="D1257" s="220">
        <v>4611</v>
      </c>
      <c r="E1257" s="239" t="s">
        <v>2115</v>
      </c>
      <c r="F1257" s="270" t="s">
        <v>225</v>
      </c>
      <c r="G1257" s="270" t="s">
        <v>225</v>
      </c>
      <c r="H1257" s="270" t="s">
        <v>45</v>
      </c>
      <c r="I1257" s="270" t="s">
        <v>52</v>
      </c>
      <c r="J1257" s="270" t="s">
        <v>173</v>
      </c>
      <c r="K1257" s="270" t="s">
        <v>197</v>
      </c>
      <c r="L1257" s="270" t="s">
        <v>38</v>
      </c>
      <c r="M1257" s="271">
        <v>482</v>
      </c>
    </row>
    <row r="1258" spans="1:13" ht="13.5" x14ac:dyDescent="0.25">
      <c r="A1258" s="270" t="s">
        <v>2088</v>
      </c>
      <c r="B1258" s="270" t="s">
        <v>2032</v>
      </c>
      <c r="C1258" s="270" t="s">
        <v>230</v>
      </c>
      <c r="D1258" s="220">
        <v>4611</v>
      </c>
      <c r="E1258" s="239" t="s">
        <v>2115</v>
      </c>
      <c r="F1258" s="270" t="s">
        <v>225</v>
      </c>
      <c r="G1258" s="270" t="s">
        <v>225</v>
      </c>
      <c r="H1258" s="270" t="s">
        <v>45</v>
      </c>
      <c r="I1258" s="270" t="s">
        <v>52</v>
      </c>
      <c r="J1258" s="270" t="s">
        <v>173</v>
      </c>
      <c r="K1258" s="270" t="s">
        <v>184</v>
      </c>
      <c r="L1258" s="270" t="s">
        <v>38</v>
      </c>
      <c r="M1258" s="271">
        <v>964</v>
      </c>
    </row>
    <row r="1259" spans="1:13" ht="13.5" x14ac:dyDescent="0.25">
      <c r="A1259" s="270" t="s">
        <v>2089</v>
      </c>
      <c r="B1259" s="270" t="s">
        <v>2034</v>
      </c>
      <c r="C1259" s="270" t="s">
        <v>230</v>
      </c>
      <c r="D1259" s="220">
        <v>4611</v>
      </c>
      <c r="E1259" s="239" t="s">
        <v>2115</v>
      </c>
      <c r="F1259" s="270" t="s">
        <v>225</v>
      </c>
      <c r="G1259" s="270" t="s">
        <v>225</v>
      </c>
      <c r="H1259" s="270" t="s">
        <v>45</v>
      </c>
      <c r="I1259" s="270" t="s">
        <v>52</v>
      </c>
      <c r="J1259" s="270" t="s">
        <v>173</v>
      </c>
      <c r="K1259" s="270" t="s">
        <v>197</v>
      </c>
      <c r="L1259" s="270" t="s">
        <v>40</v>
      </c>
      <c r="M1259" s="271">
        <v>771</v>
      </c>
    </row>
    <row r="1260" spans="1:13" ht="13.5" x14ac:dyDescent="0.25">
      <c r="A1260" s="270" t="s">
        <v>2095</v>
      </c>
      <c r="B1260" s="270" t="s">
        <v>2026</v>
      </c>
      <c r="C1260" s="270" t="s">
        <v>230</v>
      </c>
      <c r="D1260" s="220">
        <v>4611</v>
      </c>
      <c r="E1260" s="239" t="s">
        <v>2115</v>
      </c>
      <c r="F1260" s="270" t="s">
        <v>225</v>
      </c>
      <c r="G1260" s="270" t="s">
        <v>225</v>
      </c>
      <c r="H1260" s="270" t="s">
        <v>45</v>
      </c>
      <c r="I1260" s="270" t="s">
        <v>54</v>
      </c>
      <c r="J1260" s="270" t="s">
        <v>175</v>
      </c>
      <c r="K1260" s="270" t="s">
        <v>184</v>
      </c>
      <c r="L1260" s="270" t="s">
        <v>40</v>
      </c>
      <c r="M1260" s="271">
        <v>1325</v>
      </c>
    </row>
    <row r="1261" spans="1:13" ht="13.5" x14ac:dyDescent="0.25">
      <c r="A1261" s="270" t="s">
        <v>2096</v>
      </c>
      <c r="B1261" s="270" t="s">
        <v>2028</v>
      </c>
      <c r="C1261" s="270" t="s">
        <v>230</v>
      </c>
      <c r="D1261" s="220">
        <v>4611</v>
      </c>
      <c r="E1261" s="239" t="s">
        <v>2115</v>
      </c>
      <c r="F1261" s="270" t="s">
        <v>225</v>
      </c>
      <c r="G1261" s="270" t="s">
        <v>225</v>
      </c>
      <c r="H1261" s="270" t="s">
        <v>45</v>
      </c>
      <c r="I1261" s="270" t="s">
        <v>54</v>
      </c>
      <c r="J1261" s="270" t="s">
        <v>175</v>
      </c>
      <c r="K1261" s="270" t="s">
        <v>185</v>
      </c>
      <c r="L1261" s="270" t="s">
        <v>38</v>
      </c>
      <c r="M1261" s="271">
        <v>530</v>
      </c>
    </row>
    <row r="1262" spans="1:13" ht="13.5" x14ac:dyDescent="0.25">
      <c r="A1262" s="270" t="s">
        <v>2097</v>
      </c>
      <c r="B1262" s="270" t="s">
        <v>2030</v>
      </c>
      <c r="C1262" s="270" t="s">
        <v>230</v>
      </c>
      <c r="D1262" s="220">
        <v>4611</v>
      </c>
      <c r="E1262" s="239" t="s">
        <v>2115</v>
      </c>
      <c r="F1262" s="270" t="s">
        <v>225</v>
      </c>
      <c r="G1262" s="270" t="s">
        <v>225</v>
      </c>
      <c r="H1262" s="270" t="s">
        <v>45</v>
      </c>
      <c r="I1262" s="270" t="s">
        <v>54</v>
      </c>
      <c r="J1262" s="270" t="s">
        <v>175</v>
      </c>
      <c r="K1262" s="270" t="s">
        <v>185</v>
      </c>
      <c r="L1262" s="270" t="s">
        <v>40</v>
      </c>
      <c r="M1262" s="271">
        <v>883</v>
      </c>
    </row>
    <row r="1263" spans="1:13" ht="13.5" x14ac:dyDescent="0.25">
      <c r="A1263" s="270" t="s">
        <v>2104</v>
      </c>
      <c r="B1263" s="270" t="s">
        <v>2044</v>
      </c>
      <c r="C1263" s="270" t="s">
        <v>230</v>
      </c>
      <c r="D1263" s="220">
        <v>4611</v>
      </c>
      <c r="E1263" s="239" t="s">
        <v>2115</v>
      </c>
      <c r="F1263" s="270" t="s">
        <v>225</v>
      </c>
      <c r="G1263" s="270" t="s">
        <v>225</v>
      </c>
      <c r="H1263" s="270" t="s">
        <v>45</v>
      </c>
      <c r="I1263" s="270" t="s">
        <v>54</v>
      </c>
      <c r="J1263" s="270" t="s">
        <v>175</v>
      </c>
      <c r="K1263" s="270" t="s">
        <v>197</v>
      </c>
      <c r="L1263" s="270" t="s">
        <v>38</v>
      </c>
      <c r="M1263" s="271">
        <v>442</v>
      </c>
    </row>
    <row r="1264" spans="1:13" ht="13.5" x14ac:dyDescent="0.25">
      <c r="A1264" s="270" t="s">
        <v>2098</v>
      </c>
      <c r="B1264" s="270" t="s">
        <v>2032</v>
      </c>
      <c r="C1264" s="270" t="s">
        <v>230</v>
      </c>
      <c r="D1264" s="220">
        <v>4611</v>
      </c>
      <c r="E1264" s="239" t="s">
        <v>2115</v>
      </c>
      <c r="F1264" s="270" t="s">
        <v>225</v>
      </c>
      <c r="G1264" s="270" t="s">
        <v>225</v>
      </c>
      <c r="H1264" s="270" t="s">
        <v>45</v>
      </c>
      <c r="I1264" s="270" t="s">
        <v>54</v>
      </c>
      <c r="J1264" s="270" t="s">
        <v>175</v>
      </c>
      <c r="K1264" s="270" t="s">
        <v>184</v>
      </c>
      <c r="L1264" s="270" t="s">
        <v>38</v>
      </c>
      <c r="M1264" s="271">
        <v>883</v>
      </c>
    </row>
    <row r="1265" spans="1:13" ht="13.5" x14ac:dyDescent="0.25">
      <c r="A1265" s="270" t="s">
        <v>2099</v>
      </c>
      <c r="B1265" s="270" t="s">
        <v>2034</v>
      </c>
      <c r="C1265" s="270" t="s">
        <v>230</v>
      </c>
      <c r="D1265" s="220">
        <v>4611</v>
      </c>
      <c r="E1265" s="239" t="s">
        <v>2115</v>
      </c>
      <c r="F1265" s="270" t="s">
        <v>225</v>
      </c>
      <c r="G1265" s="270" t="s">
        <v>225</v>
      </c>
      <c r="H1265" s="270" t="s">
        <v>45</v>
      </c>
      <c r="I1265" s="270" t="s">
        <v>54</v>
      </c>
      <c r="J1265" s="270" t="s">
        <v>175</v>
      </c>
      <c r="K1265" s="270" t="s">
        <v>197</v>
      </c>
      <c r="L1265" s="270" t="s">
        <v>40</v>
      </c>
      <c r="M1265" s="271">
        <v>706</v>
      </c>
    </row>
    <row r="1266" spans="1:13" ht="13.5" x14ac:dyDescent="0.25">
      <c r="A1266" s="270" t="s">
        <v>2105</v>
      </c>
      <c r="B1266" s="270" t="s">
        <v>2026</v>
      </c>
      <c r="C1266" s="270" t="s">
        <v>230</v>
      </c>
      <c r="D1266" s="220">
        <v>4611</v>
      </c>
      <c r="E1266" s="239" t="s">
        <v>2115</v>
      </c>
      <c r="F1266" s="270" t="s">
        <v>225</v>
      </c>
      <c r="G1266" s="270" t="s">
        <v>225</v>
      </c>
      <c r="H1266" s="270" t="s">
        <v>45</v>
      </c>
      <c r="I1266" s="270" t="s">
        <v>206</v>
      </c>
      <c r="J1266" s="270" t="s">
        <v>177</v>
      </c>
      <c r="K1266" s="270" t="s">
        <v>184</v>
      </c>
      <c r="L1266" s="270" t="s">
        <v>40</v>
      </c>
      <c r="M1266" s="271">
        <v>1253</v>
      </c>
    </row>
    <row r="1267" spans="1:13" ht="13.5" x14ac:dyDescent="0.25">
      <c r="A1267" s="270" t="s">
        <v>2106</v>
      </c>
      <c r="B1267" s="270" t="s">
        <v>2028</v>
      </c>
      <c r="C1267" s="270" t="s">
        <v>230</v>
      </c>
      <c r="D1267" s="220">
        <v>4611</v>
      </c>
      <c r="E1267" s="239" t="s">
        <v>2115</v>
      </c>
      <c r="F1267" s="270" t="s">
        <v>225</v>
      </c>
      <c r="G1267" s="270" t="s">
        <v>225</v>
      </c>
      <c r="H1267" s="270" t="s">
        <v>45</v>
      </c>
      <c r="I1267" s="270" t="s">
        <v>206</v>
      </c>
      <c r="J1267" s="270" t="s">
        <v>177</v>
      </c>
      <c r="K1267" s="270" t="s">
        <v>185</v>
      </c>
      <c r="L1267" s="270" t="s">
        <v>38</v>
      </c>
      <c r="M1267" s="271">
        <v>501</v>
      </c>
    </row>
    <row r="1268" spans="1:13" ht="13.5" x14ac:dyDescent="0.25">
      <c r="A1268" s="270" t="s">
        <v>2107</v>
      </c>
      <c r="B1268" s="270" t="s">
        <v>2030</v>
      </c>
      <c r="C1268" s="270" t="s">
        <v>230</v>
      </c>
      <c r="D1268" s="220">
        <v>4611</v>
      </c>
      <c r="E1268" s="239" t="s">
        <v>2115</v>
      </c>
      <c r="F1268" s="270" t="s">
        <v>225</v>
      </c>
      <c r="G1268" s="270" t="s">
        <v>225</v>
      </c>
      <c r="H1268" s="270" t="s">
        <v>45</v>
      </c>
      <c r="I1268" s="270" t="s">
        <v>206</v>
      </c>
      <c r="J1268" s="270" t="s">
        <v>177</v>
      </c>
      <c r="K1268" s="270" t="s">
        <v>185</v>
      </c>
      <c r="L1268" s="270" t="s">
        <v>40</v>
      </c>
      <c r="M1268" s="271">
        <v>835</v>
      </c>
    </row>
    <row r="1269" spans="1:13" ht="13.5" x14ac:dyDescent="0.25">
      <c r="A1269" s="270" t="s">
        <v>2114</v>
      </c>
      <c r="B1269" s="270" t="s">
        <v>2044</v>
      </c>
      <c r="C1269" s="270" t="s">
        <v>230</v>
      </c>
      <c r="D1269" s="220">
        <v>4611</v>
      </c>
      <c r="E1269" s="239" t="s">
        <v>2115</v>
      </c>
      <c r="F1269" s="270" t="s">
        <v>225</v>
      </c>
      <c r="G1269" s="270" t="s">
        <v>225</v>
      </c>
      <c r="H1269" s="270" t="s">
        <v>45</v>
      </c>
      <c r="I1269" s="270" t="s">
        <v>206</v>
      </c>
      <c r="J1269" s="270" t="s">
        <v>177</v>
      </c>
      <c r="K1269" s="270" t="s">
        <v>197</v>
      </c>
      <c r="L1269" s="270" t="s">
        <v>38</v>
      </c>
      <c r="M1269" s="271">
        <v>418</v>
      </c>
    </row>
    <row r="1270" spans="1:13" ht="13.5" x14ac:dyDescent="0.25">
      <c r="A1270" s="270" t="s">
        <v>2108</v>
      </c>
      <c r="B1270" s="270" t="s">
        <v>2032</v>
      </c>
      <c r="C1270" s="270" t="s">
        <v>230</v>
      </c>
      <c r="D1270" s="220">
        <v>4611</v>
      </c>
      <c r="E1270" s="239" t="s">
        <v>2115</v>
      </c>
      <c r="F1270" s="270" t="s">
        <v>225</v>
      </c>
      <c r="G1270" s="270" t="s">
        <v>225</v>
      </c>
      <c r="H1270" s="270" t="s">
        <v>45</v>
      </c>
      <c r="I1270" s="270" t="s">
        <v>206</v>
      </c>
      <c r="J1270" s="270" t="s">
        <v>177</v>
      </c>
      <c r="K1270" s="270" t="s">
        <v>184</v>
      </c>
      <c r="L1270" s="270" t="s">
        <v>38</v>
      </c>
      <c r="M1270" s="271">
        <v>835</v>
      </c>
    </row>
    <row r="1271" spans="1:13" ht="13.5" x14ac:dyDescent="0.25">
      <c r="A1271" s="270" t="s">
        <v>2109</v>
      </c>
      <c r="B1271" s="270" t="s">
        <v>2034</v>
      </c>
      <c r="C1271" s="270" t="s">
        <v>230</v>
      </c>
      <c r="D1271" s="220">
        <v>4611</v>
      </c>
      <c r="E1271" s="239" t="s">
        <v>2115</v>
      </c>
      <c r="F1271" s="270" t="s">
        <v>225</v>
      </c>
      <c r="G1271" s="270" t="s">
        <v>225</v>
      </c>
      <c r="H1271" s="270" t="s">
        <v>45</v>
      </c>
      <c r="I1271" s="270" t="s">
        <v>206</v>
      </c>
      <c r="J1271" s="270" t="s">
        <v>177</v>
      </c>
      <c r="K1271" s="270" t="s">
        <v>197</v>
      </c>
      <c r="L1271" s="270" t="s">
        <v>40</v>
      </c>
      <c r="M1271" s="271">
        <v>668</v>
      </c>
    </row>
    <row r="1272" spans="1:13" ht="13.5" x14ac:dyDescent="0.25">
      <c r="A1272" s="270" t="s">
        <v>989</v>
      </c>
      <c r="B1272" s="270" t="s">
        <v>990</v>
      </c>
      <c r="C1272" s="270" t="s">
        <v>228</v>
      </c>
      <c r="D1272" s="240">
        <v>4869</v>
      </c>
      <c r="E1272" s="239" t="s">
        <v>976</v>
      </c>
      <c r="F1272" s="270" t="s">
        <v>44</v>
      </c>
      <c r="G1272" s="270" t="s">
        <v>44</v>
      </c>
      <c r="H1272" s="270" t="s">
        <v>45</v>
      </c>
      <c r="I1272" s="270" t="s">
        <v>46</v>
      </c>
      <c r="J1272" s="270" t="s">
        <v>47</v>
      </c>
      <c r="K1272" s="270" t="s">
        <v>184</v>
      </c>
      <c r="L1272" s="270" t="s">
        <v>40</v>
      </c>
      <c r="M1272" s="271">
        <v>7920</v>
      </c>
    </row>
    <row r="1273" spans="1:13" ht="13.5" x14ac:dyDescent="0.25">
      <c r="A1273" s="270" t="s">
        <v>987</v>
      </c>
      <c r="B1273" s="270" t="s">
        <v>988</v>
      </c>
      <c r="C1273" s="270" t="s">
        <v>228</v>
      </c>
      <c r="D1273" s="240">
        <v>4869</v>
      </c>
      <c r="E1273" s="239" t="s">
        <v>976</v>
      </c>
      <c r="F1273" s="270" t="s">
        <v>44</v>
      </c>
      <c r="G1273" s="270" t="s">
        <v>44</v>
      </c>
      <c r="H1273" s="270" t="s">
        <v>45</v>
      </c>
      <c r="I1273" s="270" t="s">
        <v>46</v>
      </c>
      <c r="J1273" s="270" t="s">
        <v>47</v>
      </c>
      <c r="K1273" s="270" t="s">
        <v>185</v>
      </c>
      <c r="L1273" s="270" t="s">
        <v>38</v>
      </c>
      <c r="M1273" s="271">
        <v>3168</v>
      </c>
    </row>
    <row r="1274" spans="1:13" ht="13.5" x14ac:dyDescent="0.25">
      <c r="A1274" s="270" t="s">
        <v>985</v>
      </c>
      <c r="B1274" s="270" t="s">
        <v>986</v>
      </c>
      <c r="C1274" s="270" t="s">
        <v>228</v>
      </c>
      <c r="D1274" s="240">
        <v>4869</v>
      </c>
      <c r="E1274" s="239" t="s">
        <v>976</v>
      </c>
      <c r="F1274" s="270" t="s">
        <v>44</v>
      </c>
      <c r="G1274" s="270" t="s">
        <v>44</v>
      </c>
      <c r="H1274" s="270" t="s">
        <v>45</v>
      </c>
      <c r="I1274" s="270" t="s">
        <v>46</v>
      </c>
      <c r="J1274" s="270" t="s">
        <v>47</v>
      </c>
      <c r="K1274" s="270" t="s">
        <v>185</v>
      </c>
      <c r="L1274" s="270" t="s">
        <v>40</v>
      </c>
      <c r="M1274" s="271">
        <v>5280</v>
      </c>
    </row>
    <row r="1275" spans="1:13" ht="13.5" x14ac:dyDescent="0.25">
      <c r="A1275" s="270" t="s">
        <v>991</v>
      </c>
      <c r="B1275" s="270" t="s">
        <v>992</v>
      </c>
      <c r="C1275" s="270" t="s">
        <v>228</v>
      </c>
      <c r="D1275" s="240">
        <v>4869</v>
      </c>
      <c r="E1275" s="239" t="s">
        <v>976</v>
      </c>
      <c r="F1275" s="270" t="s">
        <v>44</v>
      </c>
      <c r="G1275" s="270" t="s">
        <v>44</v>
      </c>
      <c r="H1275" s="270" t="s">
        <v>45</v>
      </c>
      <c r="I1275" s="270" t="s">
        <v>46</v>
      </c>
      <c r="J1275" s="270" t="s">
        <v>47</v>
      </c>
      <c r="K1275" s="270" t="s">
        <v>184</v>
      </c>
      <c r="L1275" s="270" t="s">
        <v>38</v>
      </c>
      <c r="M1275" s="271">
        <v>5280</v>
      </c>
    </row>
    <row r="1276" spans="1:13" ht="13.5" x14ac:dyDescent="0.25">
      <c r="A1276" s="270" t="s">
        <v>983</v>
      </c>
      <c r="B1276" s="270" t="s">
        <v>984</v>
      </c>
      <c r="C1276" s="270" t="s">
        <v>228</v>
      </c>
      <c r="D1276" s="240">
        <v>4869</v>
      </c>
      <c r="E1276" s="239" t="s">
        <v>976</v>
      </c>
      <c r="F1276" s="270" t="s">
        <v>44</v>
      </c>
      <c r="G1276" s="270" t="s">
        <v>44</v>
      </c>
      <c r="H1276" s="270" t="s">
        <v>45</v>
      </c>
      <c r="I1276" s="270" t="s">
        <v>46</v>
      </c>
      <c r="J1276" s="270" t="s">
        <v>47</v>
      </c>
      <c r="K1276" s="270" t="s">
        <v>197</v>
      </c>
      <c r="L1276" s="270" t="s">
        <v>40</v>
      </c>
      <c r="M1276" s="271">
        <v>4224</v>
      </c>
    </row>
    <row r="1277" spans="1:13" ht="13.5" x14ac:dyDescent="0.25">
      <c r="A1277" s="270" t="s">
        <v>974</v>
      </c>
      <c r="B1277" s="270" t="s">
        <v>975</v>
      </c>
      <c r="C1277" s="270" t="s">
        <v>228</v>
      </c>
      <c r="D1277" s="240">
        <v>4869</v>
      </c>
      <c r="E1277" s="239" t="s">
        <v>976</v>
      </c>
      <c r="F1277" s="270" t="s">
        <v>44</v>
      </c>
      <c r="G1277" s="270" t="s">
        <v>44</v>
      </c>
      <c r="H1277" s="270" t="s">
        <v>45</v>
      </c>
      <c r="I1277" s="270" t="s">
        <v>46</v>
      </c>
      <c r="J1277" s="270" t="s">
        <v>47</v>
      </c>
      <c r="K1277" s="270" t="s">
        <v>197</v>
      </c>
      <c r="L1277" s="270" t="s">
        <v>38</v>
      </c>
      <c r="M1277" s="271">
        <v>2640</v>
      </c>
    </row>
    <row r="1278" spans="1:13" ht="13.5" x14ac:dyDescent="0.25">
      <c r="A1278" s="270" t="s">
        <v>1023</v>
      </c>
      <c r="B1278" s="270" t="s">
        <v>990</v>
      </c>
      <c r="C1278" s="270" t="s">
        <v>228</v>
      </c>
      <c r="D1278" s="240">
        <v>4869</v>
      </c>
      <c r="E1278" s="239" t="s">
        <v>976</v>
      </c>
      <c r="F1278" s="270" t="s">
        <v>44</v>
      </c>
      <c r="G1278" s="270" t="s">
        <v>44</v>
      </c>
      <c r="H1278" s="270" t="s">
        <v>45</v>
      </c>
      <c r="I1278" s="270" t="s">
        <v>202</v>
      </c>
      <c r="J1278" s="270" t="s">
        <v>203</v>
      </c>
      <c r="K1278" s="270" t="s">
        <v>184</v>
      </c>
      <c r="L1278" s="270" t="s">
        <v>40</v>
      </c>
      <c r="M1278" s="271">
        <v>7659</v>
      </c>
    </row>
    <row r="1279" spans="1:13" ht="13.5" x14ac:dyDescent="0.25">
      <c r="A1279" s="270" t="s">
        <v>1022</v>
      </c>
      <c r="B1279" s="270" t="s">
        <v>988</v>
      </c>
      <c r="C1279" s="270" t="s">
        <v>228</v>
      </c>
      <c r="D1279" s="240">
        <v>4869</v>
      </c>
      <c r="E1279" s="239" t="s">
        <v>976</v>
      </c>
      <c r="F1279" s="270" t="s">
        <v>44</v>
      </c>
      <c r="G1279" s="270" t="s">
        <v>44</v>
      </c>
      <c r="H1279" s="270" t="s">
        <v>45</v>
      </c>
      <c r="I1279" s="270" t="s">
        <v>202</v>
      </c>
      <c r="J1279" s="270" t="s">
        <v>203</v>
      </c>
      <c r="K1279" s="270" t="s">
        <v>185</v>
      </c>
      <c r="L1279" s="270" t="s">
        <v>38</v>
      </c>
      <c r="M1279" s="271">
        <v>3063</v>
      </c>
    </row>
    <row r="1280" spans="1:13" ht="13.5" x14ac:dyDescent="0.25">
      <c r="A1280" s="270" t="s">
        <v>1021</v>
      </c>
      <c r="B1280" s="270" t="s">
        <v>986</v>
      </c>
      <c r="C1280" s="270" t="s">
        <v>228</v>
      </c>
      <c r="D1280" s="240">
        <v>4869</v>
      </c>
      <c r="E1280" s="239" t="s">
        <v>976</v>
      </c>
      <c r="F1280" s="270" t="s">
        <v>44</v>
      </c>
      <c r="G1280" s="270" t="s">
        <v>44</v>
      </c>
      <c r="H1280" s="270" t="s">
        <v>45</v>
      </c>
      <c r="I1280" s="270" t="s">
        <v>202</v>
      </c>
      <c r="J1280" s="270" t="s">
        <v>203</v>
      </c>
      <c r="K1280" s="270" t="s">
        <v>185</v>
      </c>
      <c r="L1280" s="270" t="s">
        <v>40</v>
      </c>
      <c r="M1280" s="271">
        <v>5106</v>
      </c>
    </row>
    <row r="1281" spans="1:13" ht="13.5" x14ac:dyDescent="0.25">
      <c r="A1281" s="270" t="s">
        <v>1024</v>
      </c>
      <c r="B1281" s="270" t="s">
        <v>992</v>
      </c>
      <c r="C1281" s="270" t="s">
        <v>228</v>
      </c>
      <c r="D1281" s="240">
        <v>4869</v>
      </c>
      <c r="E1281" s="239" t="s">
        <v>976</v>
      </c>
      <c r="F1281" s="270" t="s">
        <v>44</v>
      </c>
      <c r="G1281" s="270" t="s">
        <v>44</v>
      </c>
      <c r="H1281" s="270" t="s">
        <v>45</v>
      </c>
      <c r="I1281" s="270" t="s">
        <v>202</v>
      </c>
      <c r="J1281" s="270" t="s">
        <v>203</v>
      </c>
      <c r="K1281" s="270" t="s">
        <v>184</v>
      </c>
      <c r="L1281" s="270" t="s">
        <v>38</v>
      </c>
      <c r="M1281" s="271">
        <v>5106</v>
      </c>
    </row>
    <row r="1282" spans="1:13" ht="13.5" x14ac:dyDescent="0.25">
      <c r="A1282" s="270" t="s">
        <v>1020</v>
      </c>
      <c r="B1282" s="270" t="s">
        <v>984</v>
      </c>
      <c r="C1282" s="270" t="s">
        <v>228</v>
      </c>
      <c r="D1282" s="240">
        <v>4869</v>
      </c>
      <c r="E1282" s="239" t="s">
        <v>976</v>
      </c>
      <c r="F1282" s="270" t="s">
        <v>44</v>
      </c>
      <c r="G1282" s="270" t="s">
        <v>44</v>
      </c>
      <c r="H1282" s="270" t="s">
        <v>45</v>
      </c>
      <c r="I1282" s="270" t="s">
        <v>202</v>
      </c>
      <c r="J1282" s="270" t="s">
        <v>203</v>
      </c>
      <c r="K1282" s="270" t="s">
        <v>197</v>
      </c>
      <c r="L1282" s="270" t="s">
        <v>40</v>
      </c>
      <c r="M1282" s="271">
        <v>4085</v>
      </c>
    </row>
    <row r="1283" spans="1:13" ht="13.5" x14ac:dyDescent="0.25">
      <c r="A1283" s="270" t="s">
        <v>1016</v>
      </c>
      <c r="B1283" s="270" t="s">
        <v>975</v>
      </c>
      <c r="C1283" s="270" t="s">
        <v>228</v>
      </c>
      <c r="D1283" s="240">
        <v>4869</v>
      </c>
      <c r="E1283" s="239" t="s">
        <v>976</v>
      </c>
      <c r="F1283" s="270" t="s">
        <v>44</v>
      </c>
      <c r="G1283" s="270" t="s">
        <v>44</v>
      </c>
      <c r="H1283" s="270" t="s">
        <v>45</v>
      </c>
      <c r="I1283" s="270" t="s">
        <v>202</v>
      </c>
      <c r="J1283" s="270" t="s">
        <v>203</v>
      </c>
      <c r="K1283" s="270" t="s">
        <v>197</v>
      </c>
      <c r="L1283" s="270" t="s">
        <v>38</v>
      </c>
      <c r="M1283" s="271">
        <v>2553</v>
      </c>
    </row>
    <row r="1284" spans="1:13" ht="13.5" x14ac:dyDescent="0.25">
      <c r="A1284" s="270" t="s">
        <v>1043</v>
      </c>
      <c r="B1284" s="270" t="s">
        <v>990</v>
      </c>
      <c r="C1284" s="270" t="s">
        <v>228</v>
      </c>
      <c r="D1284" s="240">
        <v>4869</v>
      </c>
      <c r="E1284" s="239" t="s">
        <v>976</v>
      </c>
      <c r="F1284" s="270" t="s">
        <v>44</v>
      </c>
      <c r="G1284" s="270" t="s">
        <v>44</v>
      </c>
      <c r="H1284" s="270" t="s">
        <v>45</v>
      </c>
      <c r="I1284" s="270" t="s">
        <v>48</v>
      </c>
      <c r="J1284" s="270" t="s">
        <v>49</v>
      </c>
      <c r="K1284" s="270" t="s">
        <v>184</v>
      </c>
      <c r="L1284" s="270" t="s">
        <v>40</v>
      </c>
      <c r="M1284" s="271">
        <v>7172</v>
      </c>
    </row>
    <row r="1285" spans="1:13" ht="13.5" x14ac:dyDescent="0.25">
      <c r="A1285" s="270" t="s">
        <v>1042</v>
      </c>
      <c r="B1285" s="270" t="s">
        <v>988</v>
      </c>
      <c r="C1285" s="270" t="s">
        <v>228</v>
      </c>
      <c r="D1285" s="240">
        <v>4869</v>
      </c>
      <c r="E1285" s="239" t="s">
        <v>976</v>
      </c>
      <c r="F1285" s="270" t="s">
        <v>44</v>
      </c>
      <c r="G1285" s="270" t="s">
        <v>44</v>
      </c>
      <c r="H1285" s="270" t="s">
        <v>45</v>
      </c>
      <c r="I1285" s="270" t="s">
        <v>48</v>
      </c>
      <c r="J1285" s="270" t="s">
        <v>49</v>
      </c>
      <c r="K1285" s="270" t="s">
        <v>185</v>
      </c>
      <c r="L1285" s="270" t="s">
        <v>38</v>
      </c>
      <c r="M1285" s="271">
        <v>2869</v>
      </c>
    </row>
    <row r="1286" spans="1:13" ht="13.5" x14ac:dyDescent="0.25">
      <c r="A1286" s="270" t="s">
        <v>1041</v>
      </c>
      <c r="B1286" s="270" t="s">
        <v>986</v>
      </c>
      <c r="C1286" s="270" t="s">
        <v>228</v>
      </c>
      <c r="D1286" s="240">
        <v>4869</v>
      </c>
      <c r="E1286" s="239" t="s">
        <v>976</v>
      </c>
      <c r="F1286" s="270" t="s">
        <v>44</v>
      </c>
      <c r="G1286" s="270" t="s">
        <v>44</v>
      </c>
      <c r="H1286" s="270" t="s">
        <v>45</v>
      </c>
      <c r="I1286" s="270" t="s">
        <v>48</v>
      </c>
      <c r="J1286" s="270" t="s">
        <v>49</v>
      </c>
      <c r="K1286" s="270" t="s">
        <v>185</v>
      </c>
      <c r="L1286" s="270" t="s">
        <v>40</v>
      </c>
      <c r="M1286" s="271">
        <v>4781</v>
      </c>
    </row>
    <row r="1287" spans="1:13" ht="13.5" x14ac:dyDescent="0.25">
      <c r="A1287" s="270" t="s">
        <v>1044</v>
      </c>
      <c r="B1287" s="270" t="s">
        <v>992</v>
      </c>
      <c r="C1287" s="270" t="s">
        <v>228</v>
      </c>
      <c r="D1287" s="240">
        <v>4869</v>
      </c>
      <c r="E1287" s="239" t="s">
        <v>976</v>
      </c>
      <c r="F1287" s="270" t="s">
        <v>44</v>
      </c>
      <c r="G1287" s="270" t="s">
        <v>44</v>
      </c>
      <c r="H1287" s="270" t="s">
        <v>45</v>
      </c>
      <c r="I1287" s="270" t="s">
        <v>48</v>
      </c>
      <c r="J1287" s="270" t="s">
        <v>49</v>
      </c>
      <c r="K1287" s="270" t="s">
        <v>184</v>
      </c>
      <c r="L1287" s="270" t="s">
        <v>38</v>
      </c>
      <c r="M1287" s="271">
        <v>4781</v>
      </c>
    </row>
    <row r="1288" spans="1:13" ht="13.5" x14ac:dyDescent="0.25">
      <c r="A1288" s="270" t="s">
        <v>1040</v>
      </c>
      <c r="B1288" s="270" t="s">
        <v>984</v>
      </c>
      <c r="C1288" s="270" t="s">
        <v>228</v>
      </c>
      <c r="D1288" s="240">
        <v>4869</v>
      </c>
      <c r="E1288" s="239" t="s">
        <v>976</v>
      </c>
      <c r="F1288" s="270" t="s">
        <v>44</v>
      </c>
      <c r="G1288" s="270" t="s">
        <v>44</v>
      </c>
      <c r="H1288" s="270" t="s">
        <v>45</v>
      </c>
      <c r="I1288" s="270" t="s">
        <v>48</v>
      </c>
      <c r="J1288" s="270" t="s">
        <v>49</v>
      </c>
      <c r="K1288" s="270" t="s">
        <v>197</v>
      </c>
      <c r="L1288" s="270" t="s">
        <v>40</v>
      </c>
      <c r="M1288" s="271">
        <v>3825</v>
      </c>
    </row>
    <row r="1289" spans="1:13" ht="13.5" x14ac:dyDescent="0.25">
      <c r="A1289" s="270" t="s">
        <v>1036</v>
      </c>
      <c r="B1289" s="270" t="s">
        <v>975</v>
      </c>
      <c r="C1289" s="270" t="s">
        <v>228</v>
      </c>
      <c r="D1289" s="240">
        <v>4869</v>
      </c>
      <c r="E1289" s="239" t="s">
        <v>976</v>
      </c>
      <c r="F1289" s="270" t="s">
        <v>44</v>
      </c>
      <c r="G1289" s="270" t="s">
        <v>44</v>
      </c>
      <c r="H1289" s="270" t="s">
        <v>45</v>
      </c>
      <c r="I1289" s="270" t="s">
        <v>48</v>
      </c>
      <c r="J1289" s="270" t="s">
        <v>49</v>
      </c>
      <c r="K1289" s="270" t="s">
        <v>197</v>
      </c>
      <c r="L1289" s="270" t="s">
        <v>38</v>
      </c>
      <c r="M1289" s="271">
        <v>2391</v>
      </c>
    </row>
    <row r="1290" spans="1:13" ht="13.5" x14ac:dyDescent="0.25">
      <c r="A1290" s="270" t="s">
        <v>1063</v>
      </c>
      <c r="B1290" s="270" t="s">
        <v>990</v>
      </c>
      <c r="C1290" s="270" t="s">
        <v>228</v>
      </c>
      <c r="D1290" s="240">
        <v>4869</v>
      </c>
      <c r="E1290" s="239" t="s">
        <v>976</v>
      </c>
      <c r="F1290" s="270" t="s">
        <v>44</v>
      </c>
      <c r="G1290" s="270" t="s">
        <v>44</v>
      </c>
      <c r="H1290" s="270" t="s">
        <v>45</v>
      </c>
      <c r="I1290" s="270" t="s">
        <v>50</v>
      </c>
      <c r="J1290" s="270" t="s">
        <v>51</v>
      </c>
      <c r="K1290" s="270" t="s">
        <v>184</v>
      </c>
      <c r="L1290" s="270" t="s">
        <v>40</v>
      </c>
      <c r="M1290" s="271">
        <v>6714</v>
      </c>
    </row>
    <row r="1291" spans="1:13" ht="13.5" x14ac:dyDescent="0.25">
      <c r="A1291" s="270" t="s">
        <v>1062</v>
      </c>
      <c r="B1291" s="270" t="s">
        <v>988</v>
      </c>
      <c r="C1291" s="270" t="s">
        <v>228</v>
      </c>
      <c r="D1291" s="240">
        <v>4869</v>
      </c>
      <c r="E1291" s="239" t="s">
        <v>976</v>
      </c>
      <c r="F1291" s="270" t="s">
        <v>44</v>
      </c>
      <c r="G1291" s="270" t="s">
        <v>44</v>
      </c>
      <c r="H1291" s="270" t="s">
        <v>45</v>
      </c>
      <c r="I1291" s="270" t="s">
        <v>50</v>
      </c>
      <c r="J1291" s="270" t="s">
        <v>51</v>
      </c>
      <c r="K1291" s="270" t="s">
        <v>185</v>
      </c>
      <c r="L1291" s="270" t="s">
        <v>38</v>
      </c>
      <c r="M1291" s="271">
        <v>2686</v>
      </c>
    </row>
    <row r="1292" spans="1:13" ht="13.5" x14ac:dyDescent="0.25">
      <c r="A1292" s="270" t="s">
        <v>1061</v>
      </c>
      <c r="B1292" s="270" t="s">
        <v>986</v>
      </c>
      <c r="C1292" s="270" t="s">
        <v>228</v>
      </c>
      <c r="D1292" s="240">
        <v>4869</v>
      </c>
      <c r="E1292" s="239" t="s">
        <v>976</v>
      </c>
      <c r="F1292" s="270" t="s">
        <v>44</v>
      </c>
      <c r="G1292" s="270" t="s">
        <v>44</v>
      </c>
      <c r="H1292" s="270" t="s">
        <v>45</v>
      </c>
      <c r="I1292" s="270" t="s">
        <v>50</v>
      </c>
      <c r="J1292" s="270" t="s">
        <v>51</v>
      </c>
      <c r="K1292" s="270" t="s">
        <v>185</v>
      </c>
      <c r="L1292" s="270" t="s">
        <v>40</v>
      </c>
      <c r="M1292" s="271">
        <v>4476</v>
      </c>
    </row>
    <row r="1293" spans="1:13" ht="13.5" x14ac:dyDescent="0.25">
      <c r="A1293" s="270" t="s">
        <v>1064</v>
      </c>
      <c r="B1293" s="270" t="s">
        <v>992</v>
      </c>
      <c r="C1293" s="270" t="s">
        <v>228</v>
      </c>
      <c r="D1293" s="240">
        <v>4869</v>
      </c>
      <c r="E1293" s="239" t="s">
        <v>976</v>
      </c>
      <c r="F1293" s="270" t="s">
        <v>44</v>
      </c>
      <c r="G1293" s="270" t="s">
        <v>44</v>
      </c>
      <c r="H1293" s="270" t="s">
        <v>45</v>
      </c>
      <c r="I1293" s="270" t="s">
        <v>50</v>
      </c>
      <c r="J1293" s="270" t="s">
        <v>51</v>
      </c>
      <c r="K1293" s="270" t="s">
        <v>184</v>
      </c>
      <c r="L1293" s="270" t="s">
        <v>38</v>
      </c>
      <c r="M1293" s="271">
        <v>4476</v>
      </c>
    </row>
    <row r="1294" spans="1:13" ht="13.5" x14ac:dyDescent="0.25">
      <c r="A1294" s="270" t="s">
        <v>1060</v>
      </c>
      <c r="B1294" s="270" t="s">
        <v>984</v>
      </c>
      <c r="C1294" s="270" t="s">
        <v>228</v>
      </c>
      <c r="D1294" s="240">
        <v>4869</v>
      </c>
      <c r="E1294" s="239" t="s">
        <v>976</v>
      </c>
      <c r="F1294" s="270" t="s">
        <v>44</v>
      </c>
      <c r="G1294" s="270" t="s">
        <v>44</v>
      </c>
      <c r="H1294" s="270" t="s">
        <v>45</v>
      </c>
      <c r="I1294" s="270" t="s">
        <v>50</v>
      </c>
      <c r="J1294" s="270" t="s">
        <v>51</v>
      </c>
      <c r="K1294" s="270" t="s">
        <v>197</v>
      </c>
      <c r="L1294" s="270" t="s">
        <v>40</v>
      </c>
      <c r="M1294" s="271">
        <v>3581</v>
      </c>
    </row>
    <row r="1295" spans="1:13" ht="13.5" x14ac:dyDescent="0.25">
      <c r="A1295" s="270" t="s">
        <v>1056</v>
      </c>
      <c r="B1295" s="270" t="s">
        <v>975</v>
      </c>
      <c r="C1295" s="270" t="s">
        <v>228</v>
      </c>
      <c r="D1295" s="240">
        <v>4869</v>
      </c>
      <c r="E1295" s="239" t="s">
        <v>976</v>
      </c>
      <c r="F1295" s="270" t="s">
        <v>44</v>
      </c>
      <c r="G1295" s="270" t="s">
        <v>44</v>
      </c>
      <c r="H1295" s="270" t="s">
        <v>45</v>
      </c>
      <c r="I1295" s="270" t="s">
        <v>50</v>
      </c>
      <c r="J1295" s="270" t="s">
        <v>51</v>
      </c>
      <c r="K1295" s="270" t="s">
        <v>197</v>
      </c>
      <c r="L1295" s="270" t="s">
        <v>38</v>
      </c>
      <c r="M1295" s="271">
        <v>2238</v>
      </c>
    </row>
    <row r="1296" spans="1:13" ht="13.5" x14ac:dyDescent="0.25">
      <c r="A1296" s="270" t="s">
        <v>1083</v>
      </c>
      <c r="B1296" s="270" t="s">
        <v>990</v>
      </c>
      <c r="C1296" s="270" t="s">
        <v>228</v>
      </c>
      <c r="D1296" s="240">
        <v>4869</v>
      </c>
      <c r="E1296" s="239" t="s">
        <v>976</v>
      </c>
      <c r="F1296" s="270" t="s">
        <v>44</v>
      </c>
      <c r="G1296" s="270" t="s">
        <v>44</v>
      </c>
      <c r="H1296" s="270" t="s">
        <v>45</v>
      </c>
      <c r="I1296" s="270" t="s">
        <v>204</v>
      </c>
      <c r="J1296" s="270" t="s">
        <v>205</v>
      </c>
      <c r="K1296" s="270" t="s">
        <v>184</v>
      </c>
      <c r="L1296" s="270" t="s">
        <v>40</v>
      </c>
      <c r="M1296" s="271">
        <v>6481</v>
      </c>
    </row>
    <row r="1297" spans="1:13" ht="13.5" x14ac:dyDescent="0.25">
      <c r="A1297" s="270" t="s">
        <v>1082</v>
      </c>
      <c r="B1297" s="270" t="s">
        <v>988</v>
      </c>
      <c r="C1297" s="270" t="s">
        <v>228</v>
      </c>
      <c r="D1297" s="240">
        <v>4869</v>
      </c>
      <c r="E1297" s="239" t="s">
        <v>976</v>
      </c>
      <c r="F1297" s="270" t="s">
        <v>44</v>
      </c>
      <c r="G1297" s="270" t="s">
        <v>44</v>
      </c>
      <c r="H1297" s="270" t="s">
        <v>45</v>
      </c>
      <c r="I1297" s="270" t="s">
        <v>204</v>
      </c>
      <c r="J1297" s="270" t="s">
        <v>205</v>
      </c>
      <c r="K1297" s="270" t="s">
        <v>185</v>
      </c>
      <c r="L1297" s="270" t="s">
        <v>38</v>
      </c>
      <c r="M1297" s="271">
        <v>2592</v>
      </c>
    </row>
    <row r="1298" spans="1:13" ht="13.5" x14ac:dyDescent="0.25">
      <c r="A1298" s="270" t="s">
        <v>1081</v>
      </c>
      <c r="B1298" s="270" t="s">
        <v>986</v>
      </c>
      <c r="C1298" s="270" t="s">
        <v>228</v>
      </c>
      <c r="D1298" s="240">
        <v>4869</v>
      </c>
      <c r="E1298" s="239" t="s">
        <v>976</v>
      </c>
      <c r="F1298" s="270" t="s">
        <v>44</v>
      </c>
      <c r="G1298" s="270" t="s">
        <v>44</v>
      </c>
      <c r="H1298" s="270" t="s">
        <v>45</v>
      </c>
      <c r="I1298" s="270" t="s">
        <v>204</v>
      </c>
      <c r="J1298" s="270" t="s">
        <v>205</v>
      </c>
      <c r="K1298" s="270" t="s">
        <v>185</v>
      </c>
      <c r="L1298" s="270" t="s">
        <v>40</v>
      </c>
      <c r="M1298" s="271">
        <v>4321</v>
      </c>
    </row>
    <row r="1299" spans="1:13" ht="13.5" x14ac:dyDescent="0.25">
      <c r="A1299" s="270" t="s">
        <v>1084</v>
      </c>
      <c r="B1299" s="270" t="s">
        <v>992</v>
      </c>
      <c r="C1299" s="270" t="s">
        <v>228</v>
      </c>
      <c r="D1299" s="240">
        <v>4869</v>
      </c>
      <c r="E1299" s="239" t="s">
        <v>976</v>
      </c>
      <c r="F1299" s="270" t="s">
        <v>44</v>
      </c>
      <c r="G1299" s="270" t="s">
        <v>44</v>
      </c>
      <c r="H1299" s="270" t="s">
        <v>45</v>
      </c>
      <c r="I1299" s="270" t="s">
        <v>204</v>
      </c>
      <c r="J1299" s="270" t="s">
        <v>205</v>
      </c>
      <c r="K1299" s="270" t="s">
        <v>184</v>
      </c>
      <c r="L1299" s="270" t="s">
        <v>38</v>
      </c>
      <c r="M1299" s="271">
        <v>4321</v>
      </c>
    </row>
    <row r="1300" spans="1:13" ht="13.5" x14ac:dyDescent="0.25">
      <c r="A1300" s="270" t="s">
        <v>1080</v>
      </c>
      <c r="B1300" s="270" t="s">
        <v>984</v>
      </c>
      <c r="C1300" s="270" t="s">
        <v>228</v>
      </c>
      <c r="D1300" s="240">
        <v>4869</v>
      </c>
      <c r="E1300" s="239" t="s">
        <v>976</v>
      </c>
      <c r="F1300" s="270" t="s">
        <v>44</v>
      </c>
      <c r="G1300" s="270" t="s">
        <v>44</v>
      </c>
      <c r="H1300" s="270" t="s">
        <v>45</v>
      </c>
      <c r="I1300" s="270" t="s">
        <v>204</v>
      </c>
      <c r="J1300" s="270" t="s">
        <v>205</v>
      </c>
      <c r="K1300" s="270" t="s">
        <v>197</v>
      </c>
      <c r="L1300" s="270" t="s">
        <v>40</v>
      </c>
      <c r="M1300" s="271">
        <v>3456</v>
      </c>
    </row>
    <row r="1301" spans="1:13" ht="13.5" x14ac:dyDescent="0.25">
      <c r="A1301" s="270" t="s">
        <v>1076</v>
      </c>
      <c r="B1301" s="270" t="s">
        <v>975</v>
      </c>
      <c r="C1301" s="270" t="s">
        <v>228</v>
      </c>
      <c r="D1301" s="240">
        <v>4869</v>
      </c>
      <c r="E1301" s="239" t="s">
        <v>976</v>
      </c>
      <c r="F1301" s="270" t="s">
        <v>44</v>
      </c>
      <c r="G1301" s="270" t="s">
        <v>44</v>
      </c>
      <c r="H1301" s="270" t="s">
        <v>45</v>
      </c>
      <c r="I1301" s="270" t="s">
        <v>204</v>
      </c>
      <c r="J1301" s="270" t="s">
        <v>205</v>
      </c>
      <c r="K1301" s="270" t="s">
        <v>197</v>
      </c>
      <c r="L1301" s="270" t="s">
        <v>38</v>
      </c>
      <c r="M1301" s="271">
        <v>2160</v>
      </c>
    </row>
    <row r="1302" spans="1:13" ht="13.5" x14ac:dyDescent="0.25">
      <c r="A1302" s="270" t="s">
        <v>1103</v>
      </c>
      <c r="B1302" s="270" t="s">
        <v>990</v>
      </c>
      <c r="C1302" s="270" t="s">
        <v>228</v>
      </c>
      <c r="D1302" s="240">
        <v>4869</v>
      </c>
      <c r="E1302" s="239" t="s">
        <v>976</v>
      </c>
      <c r="F1302" s="270" t="s">
        <v>44</v>
      </c>
      <c r="G1302" s="270" t="s">
        <v>44</v>
      </c>
      <c r="H1302" s="270" t="s">
        <v>45</v>
      </c>
      <c r="I1302" s="270" t="s">
        <v>52</v>
      </c>
      <c r="J1302" s="270" t="s">
        <v>53</v>
      </c>
      <c r="K1302" s="270" t="s">
        <v>184</v>
      </c>
      <c r="L1302" s="270" t="s">
        <v>40</v>
      </c>
      <c r="M1302" s="271">
        <v>5984</v>
      </c>
    </row>
    <row r="1303" spans="1:13" ht="13.5" x14ac:dyDescent="0.25">
      <c r="A1303" s="270" t="s">
        <v>1102</v>
      </c>
      <c r="B1303" s="270" t="s">
        <v>988</v>
      </c>
      <c r="C1303" s="270" t="s">
        <v>228</v>
      </c>
      <c r="D1303" s="240">
        <v>4869</v>
      </c>
      <c r="E1303" s="239" t="s">
        <v>976</v>
      </c>
      <c r="F1303" s="270" t="s">
        <v>44</v>
      </c>
      <c r="G1303" s="270" t="s">
        <v>44</v>
      </c>
      <c r="H1303" s="270" t="s">
        <v>45</v>
      </c>
      <c r="I1303" s="270" t="s">
        <v>52</v>
      </c>
      <c r="J1303" s="270" t="s">
        <v>53</v>
      </c>
      <c r="K1303" s="270" t="s">
        <v>185</v>
      </c>
      <c r="L1303" s="270" t="s">
        <v>38</v>
      </c>
      <c r="M1303" s="271">
        <v>2394</v>
      </c>
    </row>
    <row r="1304" spans="1:13" ht="13.5" x14ac:dyDescent="0.25">
      <c r="A1304" s="270" t="s">
        <v>1101</v>
      </c>
      <c r="B1304" s="270" t="s">
        <v>986</v>
      </c>
      <c r="C1304" s="270" t="s">
        <v>228</v>
      </c>
      <c r="D1304" s="240">
        <v>4869</v>
      </c>
      <c r="E1304" s="239" t="s">
        <v>976</v>
      </c>
      <c r="F1304" s="270" t="s">
        <v>44</v>
      </c>
      <c r="G1304" s="270" t="s">
        <v>44</v>
      </c>
      <c r="H1304" s="270" t="s">
        <v>45</v>
      </c>
      <c r="I1304" s="270" t="s">
        <v>52</v>
      </c>
      <c r="J1304" s="270" t="s">
        <v>53</v>
      </c>
      <c r="K1304" s="270" t="s">
        <v>185</v>
      </c>
      <c r="L1304" s="270" t="s">
        <v>40</v>
      </c>
      <c r="M1304" s="271">
        <v>3990</v>
      </c>
    </row>
    <row r="1305" spans="1:13" ht="13.5" x14ac:dyDescent="0.25">
      <c r="A1305" s="270" t="s">
        <v>1104</v>
      </c>
      <c r="B1305" s="270" t="s">
        <v>992</v>
      </c>
      <c r="C1305" s="270" t="s">
        <v>228</v>
      </c>
      <c r="D1305" s="240">
        <v>4869</v>
      </c>
      <c r="E1305" s="239" t="s">
        <v>976</v>
      </c>
      <c r="F1305" s="270" t="s">
        <v>44</v>
      </c>
      <c r="G1305" s="270" t="s">
        <v>44</v>
      </c>
      <c r="H1305" s="270" t="s">
        <v>45</v>
      </c>
      <c r="I1305" s="270" t="s">
        <v>52</v>
      </c>
      <c r="J1305" s="270" t="s">
        <v>53</v>
      </c>
      <c r="K1305" s="270" t="s">
        <v>184</v>
      </c>
      <c r="L1305" s="270" t="s">
        <v>38</v>
      </c>
      <c r="M1305" s="271">
        <v>3990</v>
      </c>
    </row>
    <row r="1306" spans="1:13" ht="13.5" x14ac:dyDescent="0.25">
      <c r="A1306" s="270" t="s">
        <v>1100</v>
      </c>
      <c r="B1306" s="270" t="s">
        <v>984</v>
      </c>
      <c r="C1306" s="270" t="s">
        <v>228</v>
      </c>
      <c r="D1306" s="240">
        <v>4869</v>
      </c>
      <c r="E1306" s="239" t="s">
        <v>976</v>
      </c>
      <c r="F1306" s="270" t="s">
        <v>44</v>
      </c>
      <c r="G1306" s="270" t="s">
        <v>44</v>
      </c>
      <c r="H1306" s="270" t="s">
        <v>45</v>
      </c>
      <c r="I1306" s="270" t="s">
        <v>52</v>
      </c>
      <c r="J1306" s="270" t="s">
        <v>53</v>
      </c>
      <c r="K1306" s="270" t="s">
        <v>197</v>
      </c>
      <c r="L1306" s="270" t="s">
        <v>40</v>
      </c>
      <c r="M1306" s="271">
        <v>3192</v>
      </c>
    </row>
    <row r="1307" spans="1:13" ht="13.5" x14ac:dyDescent="0.25">
      <c r="A1307" s="270" t="s">
        <v>1096</v>
      </c>
      <c r="B1307" s="270" t="s">
        <v>975</v>
      </c>
      <c r="C1307" s="270" t="s">
        <v>228</v>
      </c>
      <c r="D1307" s="240">
        <v>4869</v>
      </c>
      <c r="E1307" s="239" t="s">
        <v>976</v>
      </c>
      <c r="F1307" s="270" t="s">
        <v>44</v>
      </c>
      <c r="G1307" s="270" t="s">
        <v>44</v>
      </c>
      <c r="H1307" s="270" t="s">
        <v>45</v>
      </c>
      <c r="I1307" s="270" t="s">
        <v>52</v>
      </c>
      <c r="J1307" s="270" t="s">
        <v>53</v>
      </c>
      <c r="K1307" s="270" t="s">
        <v>197</v>
      </c>
      <c r="L1307" s="270" t="s">
        <v>38</v>
      </c>
      <c r="M1307" s="271">
        <v>1995</v>
      </c>
    </row>
    <row r="1308" spans="1:13" ht="13.5" x14ac:dyDescent="0.25">
      <c r="A1308" s="270" t="s">
        <v>1123</v>
      </c>
      <c r="B1308" s="270" t="s">
        <v>990</v>
      </c>
      <c r="C1308" s="270" t="s">
        <v>228</v>
      </c>
      <c r="D1308" s="240">
        <v>4869</v>
      </c>
      <c r="E1308" s="239" t="s">
        <v>976</v>
      </c>
      <c r="F1308" s="270" t="s">
        <v>44</v>
      </c>
      <c r="G1308" s="270" t="s">
        <v>44</v>
      </c>
      <c r="H1308" s="270" t="s">
        <v>45</v>
      </c>
      <c r="I1308" s="270" t="s">
        <v>54</v>
      </c>
      <c r="J1308" s="270" t="s">
        <v>55</v>
      </c>
      <c r="K1308" s="270" t="s">
        <v>184</v>
      </c>
      <c r="L1308" s="270" t="s">
        <v>40</v>
      </c>
      <c r="M1308" s="271">
        <v>5481</v>
      </c>
    </row>
    <row r="1309" spans="1:13" ht="13.5" x14ac:dyDescent="0.25">
      <c r="A1309" s="270" t="s">
        <v>1122</v>
      </c>
      <c r="B1309" s="270" t="s">
        <v>988</v>
      </c>
      <c r="C1309" s="270" t="s">
        <v>228</v>
      </c>
      <c r="D1309" s="240">
        <v>4869</v>
      </c>
      <c r="E1309" s="239" t="s">
        <v>976</v>
      </c>
      <c r="F1309" s="270" t="s">
        <v>44</v>
      </c>
      <c r="G1309" s="270" t="s">
        <v>44</v>
      </c>
      <c r="H1309" s="270" t="s">
        <v>45</v>
      </c>
      <c r="I1309" s="270" t="s">
        <v>54</v>
      </c>
      <c r="J1309" s="270" t="s">
        <v>55</v>
      </c>
      <c r="K1309" s="270" t="s">
        <v>185</v>
      </c>
      <c r="L1309" s="270" t="s">
        <v>38</v>
      </c>
      <c r="M1309" s="271">
        <v>2193</v>
      </c>
    </row>
    <row r="1310" spans="1:13" ht="13.5" x14ac:dyDescent="0.25">
      <c r="A1310" s="270" t="s">
        <v>1121</v>
      </c>
      <c r="B1310" s="270" t="s">
        <v>986</v>
      </c>
      <c r="C1310" s="270" t="s">
        <v>228</v>
      </c>
      <c r="D1310" s="240">
        <v>4869</v>
      </c>
      <c r="E1310" s="239" t="s">
        <v>976</v>
      </c>
      <c r="F1310" s="270" t="s">
        <v>44</v>
      </c>
      <c r="G1310" s="270" t="s">
        <v>44</v>
      </c>
      <c r="H1310" s="270" t="s">
        <v>45</v>
      </c>
      <c r="I1310" s="270" t="s">
        <v>54</v>
      </c>
      <c r="J1310" s="270" t="s">
        <v>55</v>
      </c>
      <c r="K1310" s="270" t="s">
        <v>185</v>
      </c>
      <c r="L1310" s="270" t="s">
        <v>40</v>
      </c>
      <c r="M1310" s="271">
        <v>3654</v>
      </c>
    </row>
    <row r="1311" spans="1:13" ht="13.5" x14ac:dyDescent="0.25">
      <c r="A1311" s="270" t="s">
        <v>1124</v>
      </c>
      <c r="B1311" s="270" t="s">
        <v>992</v>
      </c>
      <c r="C1311" s="270" t="s">
        <v>228</v>
      </c>
      <c r="D1311" s="240">
        <v>4869</v>
      </c>
      <c r="E1311" s="239" t="s">
        <v>976</v>
      </c>
      <c r="F1311" s="270" t="s">
        <v>44</v>
      </c>
      <c r="G1311" s="270" t="s">
        <v>44</v>
      </c>
      <c r="H1311" s="270" t="s">
        <v>45</v>
      </c>
      <c r="I1311" s="270" t="s">
        <v>54</v>
      </c>
      <c r="J1311" s="270" t="s">
        <v>55</v>
      </c>
      <c r="K1311" s="270" t="s">
        <v>184</v>
      </c>
      <c r="L1311" s="270" t="s">
        <v>38</v>
      </c>
      <c r="M1311" s="271">
        <v>3654</v>
      </c>
    </row>
    <row r="1312" spans="1:13" ht="13.5" x14ac:dyDescent="0.25">
      <c r="A1312" s="270" t="s">
        <v>1120</v>
      </c>
      <c r="B1312" s="270" t="s">
        <v>984</v>
      </c>
      <c r="C1312" s="270" t="s">
        <v>228</v>
      </c>
      <c r="D1312" s="240">
        <v>4869</v>
      </c>
      <c r="E1312" s="239" t="s">
        <v>976</v>
      </c>
      <c r="F1312" s="270" t="s">
        <v>44</v>
      </c>
      <c r="G1312" s="270" t="s">
        <v>44</v>
      </c>
      <c r="H1312" s="270" t="s">
        <v>45</v>
      </c>
      <c r="I1312" s="270" t="s">
        <v>54</v>
      </c>
      <c r="J1312" s="270" t="s">
        <v>55</v>
      </c>
      <c r="K1312" s="270" t="s">
        <v>197</v>
      </c>
      <c r="L1312" s="270" t="s">
        <v>40</v>
      </c>
      <c r="M1312" s="271">
        <v>2923</v>
      </c>
    </row>
    <row r="1313" spans="1:13" ht="13.5" x14ac:dyDescent="0.25">
      <c r="A1313" s="270" t="s">
        <v>1116</v>
      </c>
      <c r="B1313" s="270" t="s">
        <v>975</v>
      </c>
      <c r="C1313" s="270" t="s">
        <v>228</v>
      </c>
      <c r="D1313" s="240">
        <v>4869</v>
      </c>
      <c r="E1313" s="239" t="s">
        <v>976</v>
      </c>
      <c r="F1313" s="270" t="s">
        <v>44</v>
      </c>
      <c r="G1313" s="270" t="s">
        <v>44</v>
      </c>
      <c r="H1313" s="270" t="s">
        <v>45</v>
      </c>
      <c r="I1313" s="270" t="s">
        <v>54</v>
      </c>
      <c r="J1313" s="270" t="s">
        <v>55</v>
      </c>
      <c r="K1313" s="270" t="s">
        <v>197</v>
      </c>
      <c r="L1313" s="270" t="s">
        <v>38</v>
      </c>
      <c r="M1313" s="271">
        <v>1827</v>
      </c>
    </row>
    <row r="1314" spans="1:13" ht="13.5" x14ac:dyDescent="0.25">
      <c r="A1314" s="270" t="s">
        <v>1143</v>
      </c>
      <c r="B1314" s="270" t="s">
        <v>990</v>
      </c>
      <c r="C1314" s="270" t="s">
        <v>228</v>
      </c>
      <c r="D1314" s="240">
        <v>4869</v>
      </c>
      <c r="E1314" s="239" t="s">
        <v>976</v>
      </c>
      <c r="F1314" s="270" t="s">
        <v>44</v>
      </c>
      <c r="G1314" s="270" t="s">
        <v>44</v>
      </c>
      <c r="H1314" s="270" t="s">
        <v>45</v>
      </c>
      <c r="I1314" s="270" t="s">
        <v>206</v>
      </c>
      <c r="J1314" s="270" t="s">
        <v>61</v>
      </c>
      <c r="K1314" s="270" t="s">
        <v>184</v>
      </c>
      <c r="L1314" s="270" t="s">
        <v>40</v>
      </c>
      <c r="M1314" s="271">
        <v>5184</v>
      </c>
    </row>
    <row r="1315" spans="1:13" ht="13.5" x14ac:dyDescent="0.25">
      <c r="A1315" s="270" t="s">
        <v>1142</v>
      </c>
      <c r="B1315" s="270" t="s">
        <v>988</v>
      </c>
      <c r="C1315" s="270" t="s">
        <v>228</v>
      </c>
      <c r="D1315" s="240">
        <v>4869</v>
      </c>
      <c r="E1315" s="239" t="s">
        <v>976</v>
      </c>
      <c r="F1315" s="270" t="s">
        <v>44</v>
      </c>
      <c r="G1315" s="270" t="s">
        <v>44</v>
      </c>
      <c r="H1315" s="270" t="s">
        <v>45</v>
      </c>
      <c r="I1315" s="270" t="s">
        <v>206</v>
      </c>
      <c r="J1315" s="270" t="s">
        <v>61</v>
      </c>
      <c r="K1315" s="270" t="s">
        <v>185</v>
      </c>
      <c r="L1315" s="270" t="s">
        <v>38</v>
      </c>
      <c r="M1315" s="271">
        <v>2073</v>
      </c>
    </row>
    <row r="1316" spans="1:13" ht="13.5" x14ac:dyDescent="0.25">
      <c r="A1316" s="270" t="s">
        <v>1141</v>
      </c>
      <c r="B1316" s="270" t="s">
        <v>986</v>
      </c>
      <c r="C1316" s="270" t="s">
        <v>228</v>
      </c>
      <c r="D1316" s="240">
        <v>4869</v>
      </c>
      <c r="E1316" s="239" t="s">
        <v>976</v>
      </c>
      <c r="F1316" s="270" t="s">
        <v>44</v>
      </c>
      <c r="G1316" s="270" t="s">
        <v>44</v>
      </c>
      <c r="H1316" s="270" t="s">
        <v>45</v>
      </c>
      <c r="I1316" s="270" t="s">
        <v>206</v>
      </c>
      <c r="J1316" s="270" t="s">
        <v>61</v>
      </c>
      <c r="K1316" s="270" t="s">
        <v>185</v>
      </c>
      <c r="L1316" s="270" t="s">
        <v>40</v>
      </c>
      <c r="M1316" s="271">
        <v>3456</v>
      </c>
    </row>
    <row r="1317" spans="1:13" ht="13.5" x14ac:dyDescent="0.25">
      <c r="A1317" s="270" t="s">
        <v>1144</v>
      </c>
      <c r="B1317" s="270" t="s">
        <v>992</v>
      </c>
      <c r="C1317" s="270" t="s">
        <v>228</v>
      </c>
      <c r="D1317" s="240">
        <v>4869</v>
      </c>
      <c r="E1317" s="239" t="s">
        <v>976</v>
      </c>
      <c r="F1317" s="270" t="s">
        <v>44</v>
      </c>
      <c r="G1317" s="270" t="s">
        <v>44</v>
      </c>
      <c r="H1317" s="270" t="s">
        <v>45</v>
      </c>
      <c r="I1317" s="270" t="s">
        <v>206</v>
      </c>
      <c r="J1317" s="270" t="s">
        <v>61</v>
      </c>
      <c r="K1317" s="270" t="s">
        <v>184</v>
      </c>
      <c r="L1317" s="270" t="s">
        <v>38</v>
      </c>
      <c r="M1317" s="271">
        <v>3456</v>
      </c>
    </row>
    <row r="1318" spans="1:13" ht="13.5" x14ac:dyDescent="0.25">
      <c r="A1318" s="270" t="s">
        <v>1140</v>
      </c>
      <c r="B1318" s="270" t="s">
        <v>984</v>
      </c>
      <c r="C1318" s="270" t="s">
        <v>228</v>
      </c>
      <c r="D1318" s="240">
        <v>4869</v>
      </c>
      <c r="E1318" s="239" t="s">
        <v>976</v>
      </c>
      <c r="F1318" s="270" t="s">
        <v>44</v>
      </c>
      <c r="G1318" s="270" t="s">
        <v>44</v>
      </c>
      <c r="H1318" s="270" t="s">
        <v>45</v>
      </c>
      <c r="I1318" s="270" t="s">
        <v>206</v>
      </c>
      <c r="J1318" s="270" t="s">
        <v>61</v>
      </c>
      <c r="K1318" s="270" t="s">
        <v>197</v>
      </c>
      <c r="L1318" s="270" t="s">
        <v>40</v>
      </c>
      <c r="M1318" s="271">
        <v>2765</v>
      </c>
    </row>
    <row r="1319" spans="1:13" ht="13.5" x14ac:dyDescent="0.25">
      <c r="A1319" s="270" t="s">
        <v>1136</v>
      </c>
      <c r="B1319" s="270" t="s">
        <v>975</v>
      </c>
      <c r="C1319" s="270" t="s">
        <v>228</v>
      </c>
      <c r="D1319" s="240">
        <v>4869</v>
      </c>
      <c r="E1319" s="239" t="s">
        <v>976</v>
      </c>
      <c r="F1319" s="270" t="s">
        <v>44</v>
      </c>
      <c r="G1319" s="270" t="s">
        <v>44</v>
      </c>
      <c r="H1319" s="270" t="s">
        <v>45</v>
      </c>
      <c r="I1319" s="270" t="s">
        <v>206</v>
      </c>
      <c r="J1319" s="270" t="s">
        <v>61</v>
      </c>
      <c r="K1319" s="270" t="s">
        <v>197</v>
      </c>
      <c r="L1319" s="270" t="s">
        <v>38</v>
      </c>
      <c r="M1319" s="271">
        <v>1728</v>
      </c>
    </row>
    <row r="1320" spans="1:13" ht="13.5" x14ac:dyDescent="0.25">
      <c r="A1320" s="302" t="s">
        <v>2276</v>
      </c>
      <c r="B1320" s="302" t="s">
        <v>2277</v>
      </c>
      <c r="C1320" s="302" t="s">
        <v>230</v>
      </c>
      <c r="D1320" s="273">
        <v>4562</v>
      </c>
      <c r="E1320" s="272" t="s">
        <v>2439</v>
      </c>
      <c r="F1320" s="272" t="s">
        <v>2278</v>
      </c>
      <c r="G1320" s="272" t="s">
        <v>2430</v>
      </c>
      <c r="H1320" s="302" t="s">
        <v>45</v>
      </c>
      <c r="I1320" s="302" t="s">
        <v>300</v>
      </c>
      <c r="J1320" s="302" t="s">
        <v>2279</v>
      </c>
      <c r="K1320" s="302" t="s">
        <v>14</v>
      </c>
      <c r="L1320" s="302" t="s">
        <v>40</v>
      </c>
      <c r="M1320" s="303">
        <v>241500</v>
      </c>
    </row>
    <row r="1321" spans="1:13" ht="13.5" x14ac:dyDescent="0.25">
      <c r="A1321" s="302" t="s">
        <v>2280</v>
      </c>
      <c r="B1321" s="302" t="s">
        <v>2281</v>
      </c>
      <c r="C1321" s="302" t="s">
        <v>230</v>
      </c>
      <c r="D1321" s="273">
        <v>4562</v>
      </c>
      <c r="E1321" s="272" t="s">
        <v>2439</v>
      </c>
      <c r="F1321" s="272" t="s">
        <v>2278</v>
      </c>
      <c r="G1321" s="272" t="s">
        <v>2430</v>
      </c>
      <c r="H1321" s="302" t="s">
        <v>45</v>
      </c>
      <c r="I1321" s="302" t="s">
        <v>300</v>
      </c>
      <c r="J1321" s="302" t="s">
        <v>2279</v>
      </c>
      <c r="K1321" s="302" t="s">
        <v>14</v>
      </c>
      <c r="L1321" s="302" t="s">
        <v>38</v>
      </c>
      <c r="M1321" s="303">
        <v>161000</v>
      </c>
    </row>
    <row r="1322" spans="1:13" ht="13.5" x14ac:dyDescent="0.25">
      <c r="A1322" s="302" t="s">
        <v>2282</v>
      </c>
      <c r="B1322" s="302" t="s">
        <v>2283</v>
      </c>
      <c r="C1322" s="302" t="s">
        <v>230</v>
      </c>
      <c r="D1322" s="273">
        <v>4562</v>
      </c>
      <c r="E1322" s="272" t="s">
        <v>2439</v>
      </c>
      <c r="F1322" s="272" t="s">
        <v>2278</v>
      </c>
      <c r="G1322" s="272" t="s">
        <v>2430</v>
      </c>
      <c r="H1322" s="302" t="s">
        <v>45</v>
      </c>
      <c r="I1322" s="302" t="s">
        <v>300</v>
      </c>
      <c r="J1322" s="302" t="s">
        <v>2279</v>
      </c>
      <c r="K1322" s="302" t="s">
        <v>186</v>
      </c>
      <c r="L1322" s="302" t="s">
        <v>40</v>
      </c>
      <c r="M1322" s="303">
        <v>345000</v>
      </c>
    </row>
    <row r="1323" spans="1:13" ht="13.5" x14ac:dyDescent="0.25">
      <c r="A1323" s="302" t="s">
        <v>2284</v>
      </c>
      <c r="B1323" s="302" t="s">
        <v>2285</v>
      </c>
      <c r="C1323" s="302" t="s">
        <v>230</v>
      </c>
      <c r="D1323" s="273">
        <v>4562</v>
      </c>
      <c r="E1323" s="272" t="s">
        <v>2439</v>
      </c>
      <c r="F1323" s="272" t="s">
        <v>2278</v>
      </c>
      <c r="G1323" s="272" t="s">
        <v>2430</v>
      </c>
      <c r="H1323" s="302" t="s">
        <v>45</v>
      </c>
      <c r="I1323" s="302" t="s">
        <v>300</v>
      </c>
      <c r="J1323" s="302" t="s">
        <v>2279</v>
      </c>
      <c r="K1323" s="302" t="s">
        <v>186</v>
      </c>
      <c r="L1323" s="302" t="s">
        <v>38</v>
      </c>
      <c r="M1323" s="303">
        <v>230000</v>
      </c>
    </row>
    <row r="1324" spans="1:13" ht="13.5" x14ac:dyDescent="0.25">
      <c r="A1324" s="302" t="s">
        <v>2286</v>
      </c>
      <c r="B1324" s="302" t="s">
        <v>2287</v>
      </c>
      <c r="C1324" s="302" t="s">
        <v>230</v>
      </c>
      <c r="D1324" s="273">
        <v>4562</v>
      </c>
      <c r="E1324" s="272" t="s">
        <v>2439</v>
      </c>
      <c r="F1324" s="272" t="s">
        <v>2278</v>
      </c>
      <c r="G1324" s="272" t="s">
        <v>2430</v>
      </c>
      <c r="H1324" s="302" t="s">
        <v>45</v>
      </c>
      <c r="I1324" s="302" t="s">
        <v>300</v>
      </c>
      <c r="J1324" s="302" t="s">
        <v>2279</v>
      </c>
      <c r="K1324" s="302" t="s">
        <v>197</v>
      </c>
      <c r="L1324" s="302" t="s">
        <v>40</v>
      </c>
      <c r="M1324" s="303">
        <v>483000</v>
      </c>
    </row>
    <row r="1325" spans="1:13" ht="13.5" x14ac:dyDescent="0.25">
      <c r="A1325" s="302" t="s">
        <v>2288</v>
      </c>
      <c r="B1325" s="302" t="s">
        <v>2289</v>
      </c>
      <c r="C1325" s="302" t="s">
        <v>230</v>
      </c>
      <c r="D1325" s="273">
        <v>4562</v>
      </c>
      <c r="E1325" s="272" t="s">
        <v>2439</v>
      </c>
      <c r="F1325" s="272" t="s">
        <v>2278</v>
      </c>
      <c r="G1325" s="272" t="s">
        <v>2430</v>
      </c>
      <c r="H1325" s="302" t="s">
        <v>45</v>
      </c>
      <c r="I1325" s="302" t="s">
        <v>300</v>
      </c>
      <c r="J1325" s="302" t="s">
        <v>2279</v>
      </c>
      <c r="K1325" s="302" t="s">
        <v>197</v>
      </c>
      <c r="L1325" s="302" t="s">
        <v>38</v>
      </c>
      <c r="M1325" s="303">
        <v>368000</v>
      </c>
    </row>
    <row r="1326" spans="1:13" ht="13.5" x14ac:dyDescent="0.25">
      <c r="A1326" s="302" t="s">
        <v>2290</v>
      </c>
      <c r="B1326" s="302" t="s">
        <v>2291</v>
      </c>
      <c r="C1326" s="302" t="s">
        <v>230</v>
      </c>
      <c r="D1326" s="273">
        <v>4562</v>
      </c>
      <c r="E1326" s="272" t="s">
        <v>2439</v>
      </c>
      <c r="F1326" s="272" t="s">
        <v>2278</v>
      </c>
      <c r="G1326" s="272" t="s">
        <v>2430</v>
      </c>
      <c r="H1326" s="302" t="s">
        <v>45</v>
      </c>
      <c r="I1326" s="302" t="s">
        <v>300</v>
      </c>
      <c r="J1326" s="302" t="s">
        <v>2279</v>
      </c>
      <c r="K1326" s="302" t="s">
        <v>185</v>
      </c>
      <c r="L1326" s="302" t="s">
        <v>40</v>
      </c>
      <c r="M1326" s="303">
        <v>483000</v>
      </c>
    </row>
    <row r="1327" spans="1:13" ht="13.5" x14ac:dyDescent="0.25">
      <c r="A1327" s="302" t="s">
        <v>2292</v>
      </c>
      <c r="B1327" s="302" t="s">
        <v>2293</v>
      </c>
      <c r="C1327" s="302" t="s">
        <v>230</v>
      </c>
      <c r="D1327" s="273">
        <v>4562</v>
      </c>
      <c r="E1327" s="272" t="s">
        <v>2439</v>
      </c>
      <c r="F1327" s="272" t="s">
        <v>2278</v>
      </c>
      <c r="G1327" s="272" t="s">
        <v>2430</v>
      </c>
      <c r="H1327" s="302" t="s">
        <v>45</v>
      </c>
      <c r="I1327" s="302" t="s">
        <v>300</v>
      </c>
      <c r="J1327" s="302" t="s">
        <v>2279</v>
      </c>
      <c r="K1327" s="302" t="s">
        <v>185</v>
      </c>
      <c r="L1327" s="302" t="s">
        <v>38</v>
      </c>
      <c r="M1327" s="303">
        <v>322000</v>
      </c>
    </row>
    <row r="1328" spans="1:13" ht="13.5" x14ac:dyDescent="0.25">
      <c r="A1328" s="302" t="s">
        <v>2294</v>
      </c>
      <c r="B1328" s="302" t="s">
        <v>2295</v>
      </c>
      <c r="C1328" s="302" t="s">
        <v>230</v>
      </c>
      <c r="D1328" s="273">
        <v>4562</v>
      </c>
      <c r="E1328" s="272" t="s">
        <v>2439</v>
      </c>
      <c r="F1328" s="272" t="s">
        <v>2278</v>
      </c>
      <c r="G1328" s="272" t="s">
        <v>2430</v>
      </c>
      <c r="H1328" s="302" t="s">
        <v>45</v>
      </c>
      <c r="I1328" s="302" t="s">
        <v>300</v>
      </c>
      <c r="J1328" s="302" t="s">
        <v>2279</v>
      </c>
      <c r="K1328" s="302" t="s">
        <v>184</v>
      </c>
      <c r="L1328" s="302" t="s">
        <v>40</v>
      </c>
      <c r="M1328" s="303">
        <v>690000</v>
      </c>
    </row>
    <row r="1329" spans="1:13" ht="13.5" x14ac:dyDescent="0.25">
      <c r="A1329" s="302" t="s">
        <v>2296</v>
      </c>
      <c r="B1329" s="302" t="s">
        <v>2297</v>
      </c>
      <c r="C1329" s="302" t="s">
        <v>230</v>
      </c>
      <c r="D1329" s="273">
        <v>4562</v>
      </c>
      <c r="E1329" s="272" t="s">
        <v>2439</v>
      </c>
      <c r="F1329" s="272" t="s">
        <v>2278</v>
      </c>
      <c r="G1329" s="272" t="s">
        <v>2430</v>
      </c>
      <c r="H1329" s="302" t="s">
        <v>45</v>
      </c>
      <c r="I1329" s="302" t="s">
        <v>300</v>
      </c>
      <c r="J1329" s="302" t="s">
        <v>2279</v>
      </c>
      <c r="K1329" s="302" t="s">
        <v>184</v>
      </c>
      <c r="L1329" s="302" t="s">
        <v>38</v>
      </c>
      <c r="M1329" s="303">
        <v>460000</v>
      </c>
    </row>
    <row r="1330" spans="1:13" ht="13.5" x14ac:dyDescent="0.25">
      <c r="A1330" s="302" t="s">
        <v>2298</v>
      </c>
      <c r="B1330" s="302" t="s">
        <v>2277</v>
      </c>
      <c r="C1330" s="302" t="s">
        <v>230</v>
      </c>
      <c r="D1330" s="273">
        <v>4562</v>
      </c>
      <c r="E1330" s="272" t="s">
        <v>2439</v>
      </c>
      <c r="F1330" s="272" t="s">
        <v>2278</v>
      </c>
      <c r="G1330" s="272" t="s">
        <v>2430</v>
      </c>
      <c r="H1330" s="302" t="s">
        <v>45</v>
      </c>
      <c r="I1330" s="302" t="s">
        <v>302</v>
      </c>
      <c r="J1330" s="302" t="s">
        <v>2299</v>
      </c>
      <c r="K1330" s="302" t="s">
        <v>14</v>
      </c>
      <c r="L1330" s="302" t="s">
        <v>40</v>
      </c>
      <c r="M1330" s="303">
        <v>241500</v>
      </c>
    </row>
    <row r="1331" spans="1:13" ht="13.5" x14ac:dyDescent="0.25">
      <c r="A1331" s="302" t="s">
        <v>2300</v>
      </c>
      <c r="B1331" s="302" t="s">
        <v>2281</v>
      </c>
      <c r="C1331" s="302" t="s">
        <v>230</v>
      </c>
      <c r="D1331" s="273">
        <v>4562</v>
      </c>
      <c r="E1331" s="272" t="s">
        <v>2439</v>
      </c>
      <c r="F1331" s="272" t="s">
        <v>2278</v>
      </c>
      <c r="G1331" s="272" t="s">
        <v>2430</v>
      </c>
      <c r="H1331" s="302" t="s">
        <v>45</v>
      </c>
      <c r="I1331" s="302" t="s">
        <v>302</v>
      </c>
      <c r="J1331" s="302" t="s">
        <v>2299</v>
      </c>
      <c r="K1331" s="302" t="s">
        <v>14</v>
      </c>
      <c r="L1331" s="302" t="s">
        <v>38</v>
      </c>
      <c r="M1331" s="303">
        <v>161000</v>
      </c>
    </row>
    <row r="1332" spans="1:13" ht="13.5" x14ac:dyDescent="0.25">
      <c r="A1332" s="302" t="s">
        <v>2301</v>
      </c>
      <c r="B1332" s="302" t="s">
        <v>2283</v>
      </c>
      <c r="C1332" s="302" t="s">
        <v>230</v>
      </c>
      <c r="D1332" s="273">
        <v>4562</v>
      </c>
      <c r="E1332" s="272" t="s">
        <v>2439</v>
      </c>
      <c r="F1332" s="272" t="s">
        <v>2278</v>
      </c>
      <c r="G1332" s="272" t="s">
        <v>2430</v>
      </c>
      <c r="H1332" s="302" t="s">
        <v>45</v>
      </c>
      <c r="I1332" s="302" t="s">
        <v>302</v>
      </c>
      <c r="J1332" s="302" t="s">
        <v>2299</v>
      </c>
      <c r="K1332" s="302" t="s">
        <v>186</v>
      </c>
      <c r="L1332" s="302" t="s">
        <v>40</v>
      </c>
      <c r="M1332" s="303">
        <v>345000</v>
      </c>
    </row>
    <row r="1333" spans="1:13" ht="13.5" x14ac:dyDescent="0.25">
      <c r="A1333" s="302" t="s">
        <v>2302</v>
      </c>
      <c r="B1333" s="302" t="s">
        <v>2285</v>
      </c>
      <c r="C1333" s="302" t="s">
        <v>230</v>
      </c>
      <c r="D1333" s="273">
        <v>4562</v>
      </c>
      <c r="E1333" s="272" t="s">
        <v>2439</v>
      </c>
      <c r="F1333" s="272" t="s">
        <v>2278</v>
      </c>
      <c r="G1333" s="272" t="s">
        <v>2430</v>
      </c>
      <c r="H1333" s="302" t="s">
        <v>45</v>
      </c>
      <c r="I1333" s="302" t="s">
        <v>302</v>
      </c>
      <c r="J1333" s="302" t="s">
        <v>2299</v>
      </c>
      <c r="K1333" s="302" t="s">
        <v>186</v>
      </c>
      <c r="L1333" s="302" t="s">
        <v>38</v>
      </c>
      <c r="M1333" s="303">
        <v>230000</v>
      </c>
    </row>
    <row r="1334" spans="1:13" ht="13.5" x14ac:dyDescent="0.25">
      <c r="A1334" s="302" t="s">
        <v>2303</v>
      </c>
      <c r="B1334" s="302" t="s">
        <v>2287</v>
      </c>
      <c r="C1334" s="302" t="s">
        <v>230</v>
      </c>
      <c r="D1334" s="273">
        <v>4562</v>
      </c>
      <c r="E1334" s="272" t="s">
        <v>2439</v>
      </c>
      <c r="F1334" s="272" t="s">
        <v>2278</v>
      </c>
      <c r="G1334" s="272" t="s">
        <v>2430</v>
      </c>
      <c r="H1334" s="302" t="s">
        <v>45</v>
      </c>
      <c r="I1334" s="302" t="s">
        <v>302</v>
      </c>
      <c r="J1334" s="302" t="s">
        <v>2299</v>
      </c>
      <c r="K1334" s="302" t="s">
        <v>197</v>
      </c>
      <c r="L1334" s="302" t="s">
        <v>40</v>
      </c>
      <c r="M1334" s="303">
        <v>483000</v>
      </c>
    </row>
    <row r="1335" spans="1:13" ht="13.5" x14ac:dyDescent="0.25">
      <c r="A1335" s="302" t="s">
        <v>2304</v>
      </c>
      <c r="B1335" s="302" t="s">
        <v>2289</v>
      </c>
      <c r="C1335" s="302" t="s">
        <v>230</v>
      </c>
      <c r="D1335" s="273">
        <v>4562</v>
      </c>
      <c r="E1335" s="272" t="s">
        <v>2439</v>
      </c>
      <c r="F1335" s="272" t="s">
        <v>2278</v>
      </c>
      <c r="G1335" s="272" t="s">
        <v>2430</v>
      </c>
      <c r="H1335" s="302" t="s">
        <v>45</v>
      </c>
      <c r="I1335" s="302" t="s">
        <v>302</v>
      </c>
      <c r="J1335" s="302" t="s">
        <v>2299</v>
      </c>
      <c r="K1335" s="302" t="s">
        <v>197</v>
      </c>
      <c r="L1335" s="302" t="s">
        <v>38</v>
      </c>
      <c r="M1335" s="303">
        <v>368000</v>
      </c>
    </row>
    <row r="1336" spans="1:13" ht="13.5" x14ac:dyDescent="0.25">
      <c r="A1336" s="302" t="s">
        <v>2305</v>
      </c>
      <c r="B1336" s="302" t="s">
        <v>2291</v>
      </c>
      <c r="C1336" s="302" t="s">
        <v>230</v>
      </c>
      <c r="D1336" s="273">
        <v>4562</v>
      </c>
      <c r="E1336" s="272" t="s">
        <v>2439</v>
      </c>
      <c r="F1336" s="272" t="s">
        <v>2278</v>
      </c>
      <c r="G1336" s="272" t="s">
        <v>2430</v>
      </c>
      <c r="H1336" s="302" t="s">
        <v>45</v>
      </c>
      <c r="I1336" s="302" t="s">
        <v>302</v>
      </c>
      <c r="J1336" s="302" t="s">
        <v>2299</v>
      </c>
      <c r="K1336" s="302" t="s">
        <v>185</v>
      </c>
      <c r="L1336" s="302" t="s">
        <v>40</v>
      </c>
      <c r="M1336" s="303">
        <v>483000</v>
      </c>
    </row>
    <row r="1337" spans="1:13" ht="13.5" x14ac:dyDescent="0.25">
      <c r="A1337" s="302" t="s">
        <v>2306</v>
      </c>
      <c r="B1337" s="302" t="s">
        <v>2293</v>
      </c>
      <c r="C1337" s="302" t="s">
        <v>230</v>
      </c>
      <c r="D1337" s="273">
        <v>4562</v>
      </c>
      <c r="E1337" s="272" t="s">
        <v>2439</v>
      </c>
      <c r="F1337" s="272" t="s">
        <v>2278</v>
      </c>
      <c r="G1337" s="272" t="s">
        <v>2430</v>
      </c>
      <c r="H1337" s="302" t="s">
        <v>45</v>
      </c>
      <c r="I1337" s="302" t="s">
        <v>302</v>
      </c>
      <c r="J1337" s="302" t="s">
        <v>2299</v>
      </c>
      <c r="K1337" s="302" t="s">
        <v>185</v>
      </c>
      <c r="L1337" s="302" t="s">
        <v>38</v>
      </c>
      <c r="M1337" s="303">
        <v>322000</v>
      </c>
    </row>
    <row r="1338" spans="1:13" ht="13.5" x14ac:dyDescent="0.25">
      <c r="A1338" s="302" t="s">
        <v>2307</v>
      </c>
      <c r="B1338" s="302" t="s">
        <v>2295</v>
      </c>
      <c r="C1338" s="302" t="s">
        <v>230</v>
      </c>
      <c r="D1338" s="273">
        <v>4562</v>
      </c>
      <c r="E1338" s="272" t="s">
        <v>2439</v>
      </c>
      <c r="F1338" s="272" t="s">
        <v>2278</v>
      </c>
      <c r="G1338" s="272" t="s">
        <v>2430</v>
      </c>
      <c r="H1338" s="302" t="s">
        <v>45</v>
      </c>
      <c r="I1338" s="302" t="s">
        <v>302</v>
      </c>
      <c r="J1338" s="302" t="s">
        <v>2299</v>
      </c>
      <c r="K1338" s="302" t="s">
        <v>184</v>
      </c>
      <c r="L1338" s="302" t="s">
        <v>40</v>
      </c>
      <c r="M1338" s="303">
        <v>690000</v>
      </c>
    </row>
    <row r="1339" spans="1:13" ht="13.5" x14ac:dyDescent="0.25">
      <c r="A1339" s="302" t="s">
        <v>2308</v>
      </c>
      <c r="B1339" s="302" t="s">
        <v>2297</v>
      </c>
      <c r="C1339" s="302" t="s">
        <v>230</v>
      </c>
      <c r="D1339" s="273">
        <v>4562</v>
      </c>
      <c r="E1339" s="272" t="s">
        <v>2439</v>
      </c>
      <c r="F1339" s="272" t="s">
        <v>2278</v>
      </c>
      <c r="G1339" s="272" t="s">
        <v>2430</v>
      </c>
      <c r="H1339" s="302" t="s">
        <v>45</v>
      </c>
      <c r="I1339" s="302" t="s">
        <v>302</v>
      </c>
      <c r="J1339" s="302" t="s">
        <v>2299</v>
      </c>
      <c r="K1339" s="302" t="s">
        <v>184</v>
      </c>
      <c r="L1339" s="302" t="s">
        <v>38</v>
      </c>
      <c r="M1339" s="303">
        <v>460000</v>
      </c>
    </row>
    <row r="1340" spans="1:13" ht="13.5" x14ac:dyDescent="0.25">
      <c r="A1340" s="302" t="s">
        <v>2309</v>
      </c>
      <c r="B1340" s="302" t="s">
        <v>2277</v>
      </c>
      <c r="C1340" s="302" t="s">
        <v>230</v>
      </c>
      <c r="D1340" s="273">
        <v>4562</v>
      </c>
      <c r="E1340" s="272" t="s">
        <v>2439</v>
      </c>
      <c r="F1340" s="272" t="s">
        <v>2278</v>
      </c>
      <c r="G1340" s="272" t="s">
        <v>2430</v>
      </c>
      <c r="H1340" s="302" t="s">
        <v>45</v>
      </c>
      <c r="I1340" s="302" t="s">
        <v>304</v>
      </c>
      <c r="J1340" s="302" t="s">
        <v>2310</v>
      </c>
      <c r="K1340" s="302" t="s">
        <v>14</v>
      </c>
      <c r="L1340" s="302" t="s">
        <v>40</v>
      </c>
      <c r="M1340" s="303">
        <v>241500</v>
      </c>
    </row>
    <row r="1341" spans="1:13" ht="13.5" x14ac:dyDescent="0.25">
      <c r="A1341" s="302" t="s">
        <v>2311</v>
      </c>
      <c r="B1341" s="302" t="s">
        <v>2281</v>
      </c>
      <c r="C1341" s="302" t="s">
        <v>230</v>
      </c>
      <c r="D1341" s="273">
        <v>4562</v>
      </c>
      <c r="E1341" s="272" t="s">
        <v>2439</v>
      </c>
      <c r="F1341" s="272" t="s">
        <v>2278</v>
      </c>
      <c r="G1341" s="272" t="s">
        <v>2430</v>
      </c>
      <c r="H1341" s="302" t="s">
        <v>45</v>
      </c>
      <c r="I1341" s="302" t="s">
        <v>304</v>
      </c>
      <c r="J1341" s="302" t="s">
        <v>2310</v>
      </c>
      <c r="K1341" s="302" t="s">
        <v>14</v>
      </c>
      <c r="L1341" s="302" t="s">
        <v>38</v>
      </c>
      <c r="M1341" s="303">
        <v>161000</v>
      </c>
    </row>
    <row r="1342" spans="1:13" ht="13.5" x14ac:dyDescent="0.25">
      <c r="A1342" s="302" t="s">
        <v>2312</v>
      </c>
      <c r="B1342" s="302" t="s">
        <v>2283</v>
      </c>
      <c r="C1342" s="302" t="s">
        <v>230</v>
      </c>
      <c r="D1342" s="273">
        <v>4562</v>
      </c>
      <c r="E1342" s="272" t="s">
        <v>2439</v>
      </c>
      <c r="F1342" s="272" t="s">
        <v>2278</v>
      </c>
      <c r="G1342" s="272" t="s">
        <v>2430</v>
      </c>
      <c r="H1342" s="302" t="s">
        <v>45</v>
      </c>
      <c r="I1342" s="302" t="s">
        <v>304</v>
      </c>
      <c r="J1342" s="302" t="s">
        <v>2310</v>
      </c>
      <c r="K1342" s="302" t="s">
        <v>186</v>
      </c>
      <c r="L1342" s="302" t="s">
        <v>40</v>
      </c>
      <c r="M1342" s="303">
        <v>345000</v>
      </c>
    </row>
    <row r="1343" spans="1:13" ht="13.5" x14ac:dyDescent="0.25">
      <c r="A1343" s="302" t="s">
        <v>2313</v>
      </c>
      <c r="B1343" s="302" t="s">
        <v>2285</v>
      </c>
      <c r="C1343" s="302" t="s">
        <v>230</v>
      </c>
      <c r="D1343" s="273">
        <v>4562</v>
      </c>
      <c r="E1343" s="272" t="s">
        <v>2439</v>
      </c>
      <c r="F1343" s="272" t="s">
        <v>2278</v>
      </c>
      <c r="G1343" s="272" t="s">
        <v>2430</v>
      </c>
      <c r="H1343" s="302" t="s">
        <v>45</v>
      </c>
      <c r="I1343" s="302" t="s">
        <v>304</v>
      </c>
      <c r="J1343" s="302" t="s">
        <v>2310</v>
      </c>
      <c r="K1343" s="302" t="s">
        <v>186</v>
      </c>
      <c r="L1343" s="302" t="s">
        <v>38</v>
      </c>
      <c r="M1343" s="303">
        <v>230000</v>
      </c>
    </row>
    <row r="1344" spans="1:13" ht="13.5" x14ac:dyDescent="0.25">
      <c r="A1344" s="302" t="s">
        <v>2314</v>
      </c>
      <c r="B1344" s="302" t="s">
        <v>2287</v>
      </c>
      <c r="C1344" s="302" t="s">
        <v>230</v>
      </c>
      <c r="D1344" s="273">
        <v>4562</v>
      </c>
      <c r="E1344" s="272" t="s">
        <v>2439</v>
      </c>
      <c r="F1344" s="272" t="s">
        <v>2278</v>
      </c>
      <c r="G1344" s="272" t="s">
        <v>2430</v>
      </c>
      <c r="H1344" s="302" t="s">
        <v>45</v>
      </c>
      <c r="I1344" s="302" t="s">
        <v>304</v>
      </c>
      <c r="J1344" s="302" t="s">
        <v>2310</v>
      </c>
      <c r="K1344" s="302" t="s">
        <v>197</v>
      </c>
      <c r="L1344" s="302" t="s">
        <v>40</v>
      </c>
      <c r="M1344" s="303">
        <v>483000</v>
      </c>
    </row>
    <row r="1345" spans="1:13" ht="13.5" x14ac:dyDescent="0.25">
      <c r="A1345" s="302" t="s">
        <v>2315</v>
      </c>
      <c r="B1345" s="302" t="s">
        <v>2289</v>
      </c>
      <c r="C1345" s="302" t="s">
        <v>230</v>
      </c>
      <c r="D1345" s="273">
        <v>4562</v>
      </c>
      <c r="E1345" s="272" t="s">
        <v>2439</v>
      </c>
      <c r="F1345" s="272" t="s">
        <v>2278</v>
      </c>
      <c r="G1345" s="272" t="s">
        <v>2430</v>
      </c>
      <c r="H1345" s="302" t="s">
        <v>45</v>
      </c>
      <c r="I1345" s="302" t="s">
        <v>304</v>
      </c>
      <c r="J1345" s="302" t="s">
        <v>2310</v>
      </c>
      <c r="K1345" s="302" t="s">
        <v>197</v>
      </c>
      <c r="L1345" s="302" t="s">
        <v>38</v>
      </c>
      <c r="M1345" s="303">
        <v>368000</v>
      </c>
    </row>
    <row r="1346" spans="1:13" ht="13.5" x14ac:dyDescent="0.25">
      <c r="A1346" s="302" t="s">
        <v>2316</v>
      </c>
      <c r="B1346" s="302" t="s">
        <v>2291</v>
      </c>
      <c r="C1346" s="302" t="s">
        <v>230</v>
      </c>
      <c r="D1346" s="273">
        <v>4562</v>
      </c>
      <c r="E1346" s="272" t="s">
        <v>2439</v>
      </c>
      <c r="F1346" s="272" t="s">
        <v>2278</v>
      </c>
      <c r="G1346" s="272" t="s">
        <v>2430</v>
      </c>
      <c r="H1346" s="302" t="s">
        <v>45</v>
      </c>
      <c r="I1346" s="302" t="s">
        <v>304</v>
      </c>
      <c r="J1346" s="302" t="s">
        <v>2310</v>
      </c>
      <c r="K1346" s="302" t="s">
        <v>185</v>
      </c>
      <c r="L1346" s="302" t="s">
        <v>40</v>
      </c>
      <c r="M1346" s="303">
        <v>483000</v>
      </c>
    </row>
    <row r="1347" spans="1:13" ht="13.5" x14ac:dyDescent="0.25">
      <c r="A1347" s="302" t="s">
        <v>2317</v>
      </c>
      <c r="B1347" s="302" t="s">
        <v>2293</v>
      </c>
      <c r="C1347" s="302" t="s">
        <v>230</v>
      </c>
      <c r="D1347" s="273">
        <v>4562</v>
      </c>
      <c r="E1347" s="272" t="s">
        <v>2439</v>
      </c>
      <c r="F1347" s="272" t="s">
        <v>2278</v>
      </c>
      <c r="G1347" s="272" t="s">
        <v>2430</v>
      </c>
      <c r="H1347" s="302" t="s">
        <v>45</v>
      </c>
      <c r="I1347" s="302" t="s">
        <v>304</v>
      </c>
      <c r="J1347" s="302" t="s">
        <v>2310</v>
      </c>
      <c r="K1347" s="302" t="s">
        <v>185</v>
      </c>
      <c r="L1347" s="302" t="s">
        <v>38</v>
      </c>
      <c r="M1347" s="303">
        <v>322000</v>
      </c>
    </row>
    <row r="1348" spans="1:13" ht="13.5" x14ac:dyDescent="0.25">
      <c r="A1348" s="302" t="s">
        <v>2318</v>
      </c>
      <c r="B1348" s="302" t="s">
        <v>2295</v>
      </c>
      <c r="C1348" s="302" t="s">
        <v>230</v>
      </c>
      <c r="D1348" s="273">
        <v>4562</v>
      </c>
      <c r="E1348" s="272" t="s">
        <v>2439</v>
      </c>
      <c r="F1348" s="272" t="s">
        <v>2278</v>
      </c>
      <c r="G1348" s="272" t="s">
        <v>2430</v>
      </c>
      <c r="H1348" s="302" t="s">
        <v>45</v>
      </c>
      <c r="I1348" s="302" t="s">
        <v>304</v>
      </c>
      <c r="J1348" s="302" t="s">
        <v>2310</v>
      </c>
      <c r="K1348" s="302" t="s">
        <v>184</v>
      </c>
      <c r="L1348" s="302" t="s">
        <v>40</v>
      </c>
      <c r="M1348" s="303">
        <v>690000</v>
      </c>
    </row>
    <row r="1349" spans="1:13" ht="13.5" x14ac:dyDescent="0.25">
      <c r="A1349" s="302" t="s">
        <v>2319</v>
      </c>
      <c r="B1349" s="302" t="s">
        <v>2297</v>
      </c>
      <c r="C1349" s="302" t="s">
        <v>230</v>
      </c>
      <c r="D1349" s="273">
        <v>4562</v>
      </c>
      <c r="E1349" s="272" t="s">
        <v>2439</v>
      </c>
      <c r="F1349" s="272" t="s">
        <v>2278</v>
      </c>
      <c r="G1349" s="272" t="s">
        <v>2430</v>
      </c>
      <c r="H1349" s="302" t="s">
        <v>45</v>
      </c>
      <c r="I1349" s="302" t="s">
        <v>304</v>
      </c>
      <c r="J1349" s="302" t="s">
        <v>2310</v>
      </c>
      <c r="K1349" s="302" t="s">
        <v>184</v>
      </c>
      <c r="L1349" s="302" t="s">
        <v>38</v>
      </c>
      <c r="M1349" s="303">
        <v>460000</v>
      </c>
    </row>
    <row r="1350" spans="1:13" ht="13.5" x14ac:dyDescent="0.25">
      <c r="A1350" s="302" t="s">
        <v>2320</v>
      </c>
      <c r="B1350" s="302" t="s">
        <v>2277</v>
      </c>
      <c r="C1350" s="302" t="s">
        <v>230</v>
      </c>
      <c r="D1350" s="273">
        <v>4562</v>
      </c>
      <c r="E1350" s="272" t="s">
        <v>2439</v>
      </c>
      <c r="F1350" s="272" t="s">
        <v>2278</v>
      </c>
      <c r="G1350" s="272" t="s">
        <v>2430</v>
      </c>
      <c r="H1350" s="302" t="s">
        <v>45</v>
      </c>
      <c r="I1350" s="302" t="s">
        <v>306</v>
      </c>
      <c r="J1350" s="302" t="s">
        <v>2321</v>
      </c>
      <c r="K1350" s="302" t="s">
        <v>14</v>
      </c>
      <c r="L1350" s="302" t="s">
        <v>40</v>
      </c>
      <c r="M1350" s="303">
        <v>241500</v>
      </c>
    </row>
    <row r="1351" spans="1:13" ht="13.5" x14ac:dyDescent="0.25">
      <c r="A1351" s="302" t="s">
        <v>2322</v>
      </c>
      <c r="B1351" s="302" t="s">
        <v>2281</v>
      </c>
      <c r="C1351" s="302" t="s">
        <v>230</v>
      </c>
      <c r="D1351" s="273">
        <v>4562</v>
      </c>
      <c r="E1351" s="272" t="s">
        <v>2439</v>
      </c>
      <c r="F1351" s="272" t="s">
        <v>2278</v>
      </c>
      <c r="G1351" s="272" t="s">
        <v>2430</v>
      </c>
      <c r="H1351" s="302" t="s">
        <v>45</v>
      </c>
      <c r="I1351" s="302" t="s">
        <v>306</v>
      </c>
      <c r="J1351" s="302" t="s">
        <v>2321</v>
      </c>
      <c r="K1351" s="302" t="s">
        <v>14</v>
      </c>
      <c r="L1351" s="302" t="s">
        <v>38</v>
      </c>
      <c r="M1351" s="303">
        <v>161000</v>
      </c>
    </row>
    <row r="1352" spans="1:13" ht="13.5" x14ac:dyDescent="0.25">
      <c r="A1352" s="302" t="s">
        <v>2323</v>
      </c>
      <c r="B1352" s="302" t="s">
        <v>2283</v>
      </c>
      <c r="C1352" s="302" t="s">
        <v>230</v>
      </c>
      <c r="D1352" s="273">
        <v>4562</v>
      </c>
      <c r="E1352" s="272" t="s">
        <v>2439</v>
      </c>
      <c r="F1352" s="272" t="s">
        <v>2278</v>
      </c>
      <c r="G1352" s="272" t="s">
        <v>2430</v>
      </c>
      <c r="H1352" s="302" t="s">
        <v>45</v>
      </c>
      <c r="I1352" s="302" t="s">
        <v>306</v>
      </c>
      <c r="J1352" s="302" t="s">
        <v>2321</v>
      </c>
      <c r="K1352" s="302" t="s">
        <v>186</v>
      </c>
      <c r="L1352" s="302" t="s">
        <v>40</v>
      </c>
      <c r="M1352" s="303">
        <v>345000</v>
      </c>
    </row>
    <row r="1353" spans="1:13" ht="13.5" x14ac:dyDescent="0.25">
      <c r="A1353" s="302" t="s">
        <v>2324</v>
      </c>
      <c r="B1353" s="302" t="s">
        <v>2285</v>
      </c>
      <c r="C1353" s="302" t="s">
        <v>230</v>
      </c>
      <c r="D1353" s="273">
        <v>4562</v>
      </c>
      <c r="E1353" s="272" t="s">
        <v>2439</v>
      </c>
      <c r="F1353" s="272" t="s">
        <v>2278</v>
      </c>
      <c r="G1353" s="272" t="s">
        <v>2430</v>
      </c>
      <c r="H1353" s="302" t="s">
        <v>45</v>
      </c>
      <c r="I1353" s="302" t="s">
        <v>306</v>
      </c>
      <c r="J1353" s="302" t="s">
        <v>2321</v>
      </c>
      <c r="K1353" s="302" t="s">
        <v>186</v>
      </c>
      <c r="L1353" s="302" t="s">
        <v>38</v>
      </c>
      <c r="M1353" s="303">
        <v>230000</v>
      </c>
    </row>
    <row r="1354" spans="1:13" ht="13.5" x14ac:dyDescent="0.25">
      <c r="A1354" s="302" t="s">
        <v>2325</v>
      </c>
      <c r="B1354" s="302" t="s">
        <v>2287</v>
      </c>
      <c r="C1354" s="302" t="s">
        <v>230</v>
      </c>
      <c r="D1354" s="273">
        <v>4562</v>
      </c>
      <c r="E1354" s="272" t="s">
        <v>2439</v>
      </c>
      <c r="F1354" s="272" t="s">
        <v>2278</v>
      </c>
      <c r="G1354" s="272" t="s">
        <v>2430</v>
      </c>
      <c r="H1354" s="302" t="s">
        <v>45</v>
      </c>
      <c r="I1354" s="302" t="s">
        <v>306</v>
      </c>
      <c r="J1354" s="302" t="s">
        <v>2321</v>
      </c>
      <c r="K1354" s="302" t="s">
        <v>197</v>
      </c>
      <c r="L1354" s="302" t="s">
        <v>40</v>
      </c>
      <c r="M1354" s="303">
        <v>483000</v>
      </c>
    </row>
    <row r="1355" spans="1:13" ht="13.5" x14ac:dyDescent="0.25">
      <c r="A1355" s="302" t="s">
        <v>2326</v>
      </c>
      <c r="B1355" s="302" t="s">
        <v>2289</v>
      </c>
      <c r="C1355" s="302" t="s">
        <v>230</v>
      </c>
      <c r="D1355" s="273">
        <v>4562</v>
      </c>
      <c r="E1355" s="272" t="s">
        <v>2439</v>
      </c>
      <c r="F1355" s="272" t="s">
        <v>2278</v>
      </c>
      <c r="G1355" s="272" t="s">
        <v>2430</v>
      </c>
      <c r="H1355" s="302" t="s">
        <v>45</v>
      </c>
      <c r="I1355" s="302" t="s">
        <v>306</v>
      </c>
      <c r="J1355" s="302" t="s">
        <v>2321</v>
      </c>
      <c r="K1355" s="302" t="s">
        <v>197</v>
      </c>
      <c r="L1355" s="302" t="s">
        <v>38</v>
      </c>
      <c r="M1355" s="303">
        <v>368000</v>
      </c>
    </row>
    <row r="1356" spans="1:13" ht="13.5" x14ac:dyDescent="0.25">
      <c r="A1356" s="302" t="s">
        <v>2327</v>
      </c>
      <c r="B1356" s="302" t="s">
        <v>2291</v>
      </c>
      <c r="C1356" s="302" t="s">
        <v>230</v>
      </c>
      <c r="D1356" s="273">
        <v>4562</v>
      </c>
      <c r="E1356" s="272" t="s">
        <v>2439</v>
      </c>
      <c r="F1356" s="272" t="s">
        <v>2278</v>
      </c>
      <c r="G1356" s="272" t="s">
        <v>2430</v>
      </c>
      <c r="H1356" s="302" t="s">
        <v>45</v>
      </c>
      <c r="I1356" s="302" t="s">
        <v>306</v>
      </c>
      <c r="J1356" s="302" t="s">
        <v>2321</v>
      </c>
      <c r="K1356" s="302" t="s">
        <v>185</v>
      </c>
      <c r="L1356" s="302" t="s">
        <v>40</v>
      </c>
      <c r="M1356" s="303">
        <v>483000</v>
      </c>
    </row>
    <row r="1357" spans="1:13" ht="13.5" x14ac:dyDescent="0.25">
      <c r="A1357" s="302" t="s">
        <v>2328</v>
      </c>
      <c r="B1357" s="302" t="s">
        <v>2293</v>
      </c>
      <c r="C1357" s="302" t="s">
        <v>230</v>
      </c>
      <c r="D1357" s="273">
        <v>4562</v>
      </c>
      <c r="E1357" s="272" t="s">
        <v>2439</v>
      </c>
      <c r="F1357" s="272" t="s">
        <v>2278</v>
      </c>
      <c r="G1357" s="272" t="s">
        <v>2430</v>
      </c>
      <c r="H1357" s="302" t="s">
        <v>45</v>
      </c>
      <c r="I1357" s="302" t="s">
        <v>306</v>
      </c>
      <c r="J1357" s="302" t="s">
        <v>2321</v>
      </c>
      <c r="K1357" s="302" t="s">
        <v>185</v>
      </c>
      <c r="L1357" s="302" t="s">
        <v>38</v>
      </c>
      <c r="M1357" s="303">
        <v>322000</v>
      </c>
    </row>
    <row r="1358" spans="1:13" ht="13.5" x14ac:dyDescent="0.25">
      <c r="A1358" s="302" t="s">
        <v>2329</v>
      </c>
      <c r="B1358" s="302" t="s">
        <v>2295</v>
      </c>
      <c r="C1358" s="302" t="s">
        <v>230</v>
      </c>
      <c r="D1358" s="273">
        <v>4562</v>
      </c>
      <c r="E1358" s="272" t="s">
        <v>2439</v>
      </c>
      <c r="F1358" s="272" t="s">
        <v>2278</v>
      </c>
      <c r="G1358" s="272" t="s">
        <v>2430</v>
      </c>
      <c r="H1358" s="302" t="s">
        <v>45</v>
      </c>
      <c r="I1358" s="302" t="s">
        <v>306</v>
      </c>
      <c r="J1358" s="302" t="s">
        <v>2321</v>
      </c>
      <c r="K1358" s="302" t="s">
        <v>184</v>
      </c>
      <c r="L1358" s="302" t="s">
        <v>40</v>
      </c>
      <c r="M1358" s="303">
        <v>690000</v>
      </c>
    </row>
    <row r="1359" spans="1:13" ht="13.5" x14ac:dyDescent="0.25">
      <c r="A1359" s="302" t="s">
        <v>2330</v>
      </c>
      <c r="B1359" s="302" t="s">
        <v>2297</v>
      </c>
      <c r="C1359" s="302" t="s">
        <v>230</v>
      </c>
      <c r="D1359" s="273">
        <v>4562</v>
      </c>
      <c r="E1359" s="272" t="s">
        <v>2439</v>
      </c>
      <c r="F1359" s="272" t="s">
        <v>2278</v>
      </c>
      <c r="G1359" s="272" t="s">
        <v>2430</v>
      </c>
      <c r="H1359" s="302" t="s">
        <v>45</v>
      </c>
      <c r="I1359" s="302" t="s">
        <v>306</v>
      </c>
      <c r="J1359" s="302" t="s">
        <v>2321</v>
      </c>
      <c r="K1359" s="302" t="s">
        <v>184</v>
      </c>
      <c r="L1359" s="302" t="s">
        <v>38</v>
      </c>
      <c r="M1359" s="303">
        <v>460000</v>
      </c>
    </row>
    <row r="1360" spans="1:13" ht="13.5" x14ac:dyDescent="0.25">
      <c r="A1360" s="302" t="s">
        <v>2331</v>
      </c>
      <c r="B1360" s="302" t="s">
        <v>2277</v>
      </c>
      <c r="C1360" s="302" t="s">
        <v>230</v>
      </c>
      <c r="D1360" s="273">
        <v>4562</v>
      </c>
      <c r="E1360" s="272" t="s">
        <v>2439</v>
      </c>
      <c r="F1360" s="272" t="s">
        <v>2278</v>
      </c>
      <c r="G1360" s="272" t="s">
        <v>2430</v>
      </c>
      <c r="H1360" s="302" t="s">
        <v>45</v>
      </c>
      <c r="I1360" s="302" t="s">
        <v>308</v>
      </c>
      <c r="J1360" s="302" t="s">
        <v>2332</v>
      </c>
      <c r="K1360" s="302" t="s">
        <v>14</v>
      </c>
      <c r="L1360" s="302" t="s">
        <v>40</v>
      </c>
      <c r="M1360" s="303">
        <v>168000</v>
      </c>
    </row>
    <row r="1361" spans="1:13" ht="13.5" x14ac:dyDescent="0.25">
      <c r="A1361" s="302" t="s">
        <v>2333</v>
      </c>
      <c r="B1361" s="302" t="s">
        <v>2281</v>
      </c>
      <c r="C1361" s="302" t="s">
        <v>230</v>
      </c>
      <c r="D1361" s="273">
        <v>4562</v>
      </c>
      <c r="E1361" s="272" t="s">
        <v>2439</v>
      </c>
      <c r="F1361" s="272" t="s">
        <v>2278</v>
      </c>
      <c r="G1361" s="272" t="s">
        <v>2430</v>
      </c>
      <c r="H1361" s="302" t="s">
        <v>45</v>
      </c>
      <c r="I1361" s="302" t="s">
        <v>308</v>
      </c>
      <c r="J1361" s="302" t="s">
        <v>2332</v>
      </c>
      <c r="K1361" s="302" t="s">
        <v>14</v>
      </c>
      <c r="L1361" s="302" t="s">
        <v>38</v>
      </c>
      <c r="M1361" s="303">
        <v>112000</v>
      </c>
    </row>
    <row r="1362" spans="1:13" ht="13.5" x14ac:dyDescent="0.25">
      <c r="A1362" s="302" t="s">
        <v>2334</v>
      </c>
      <c r="B1362" s="302" t="s">
        <v>2283</v>
      </c>
      <c r="C1362" s="302" t="s">
        <v>230</v>
      </c>
      <c r="D1362" s="273">
        <v>4562</v>
      </c>
      <c r="E1362" s="272" t="s">
        <v>2439</v>
      </c>
      <c r="F1362" s="272" t="s">
        <v>2278</v>
      </c>
      <c r="G1362" s="272" t="s">
        <v>2430</v>
      </c>
      <c r="H1362" s="302" t="s">
        <v>45</v>
      </c>
      <c r="I1362" s="302" t="s">
        <v>308</v>
      </c>
      <c r="J1362" s="302" t="s">
        <v>2332</v>
      </c>
      <c r="K1362" s="302" t="s">
        <v>186</v>
      </c>
      <c r="L1362" s="302" t="s">
        <v>40</v>
      </c>
      <c r="M1362" s="303">
        <v>240000</v>
      </c>
    </row>
    <row r="1363" spans="1:13" ht="13.5" x14ac:dyDescent="0.25">
      <c r="A1363" s="302" t="s">
        <v>2335</v>
      </c>
      <c r="B1363" s="302" t="s">
        <v>2285</v>
      </c>
      <c r="C1363" s="302" t="s">
        <v>230</v>
      </c>
      <c r="D1363" s="273">
        <v>4562</v>
      </c>
      <c r="E1363" s="272" t="s">
        <v>2439</v>
      </c>
      <c r="F1363" s="272" t="s">
        <v>2278</v>
      </c>
      <c r="G1363" s="272" t="s">
        <v>2430</v>
      </c>
      <c r="H1363" s="302" t="s">
        <v>45</v>
      </c>
      <c r="I1363" s="302" t="s">
        <v>308</v>
      </c>
      <c r="J1363" s="302" t="s">
        <v>2332</v>
      </c>
      <c r="K1363" s="302" t="s">
        <v>186</v>
      </c>
      <c r="L1363" s="302" t="s">
        <v>38</v>
      </c>
      <c r="M1363" s="303">
        <v>160000</v>
      </c>
    </row>
    <row r="1364" spans="1:13" ht="13.5" x14ac:dyDescent="0.25">
      <c r="A1364" s="302" t="s">
        <v>2336</v>
      </c>
      <c r="B1364" s="302" t="s">
        <v>2287</v>
      </c>
      <c r="C1364" s="302" t="s">
        <v>230</v>
      </c>
      <c r="D1364" s="273">
        <v>4562</v>
      </c>
      <c r="E1364" s="272" t="s">
        <v>2439</v>
      </c>
      <c r="F1364" s="272" t="s">
        <v>2278</v>
      </c>
      <c r="G1364" s="272" t="s">
        <v>2430</v>
      </c>
      <c r="H1364" s="302" t="s">
        <v>45</v>
      </c>
      <c r="I1364" s="302" t="s">
        <v>308</v>
      </c>
      <c r="J1364" s="302" t="s">
        <v>2332</v>
      </c>
      <c r="K1364" s="302" t="s">
        <v>197</v>
      </c>
      <c r="L1364" s="302" t="s">
        <v>40</v>
      </c>
      <c r="M1364" s="303">
        <v>336000</v>
      </c>
    </row>
    <row r="1365" spans="1:13" ht="13.5" x14ac:dyDescent="0.25">
      <c r="A1365" s="302" t="s">
        <v>2337</v>
      </c>
      <c r="B1365" s="302" t="s">
        <v>2289</v>
      </c>
      <c r="C1365" s="302" t="s">
        <v>230</v>
      </c>
      <c r="D1365" s="273">
        <v>4562</v>
      </c>
      <c r="E1365" s="272" t="s">
        <v>2439</v>
      </c>
      <c r="F1365" s="272" t="s">
        <v>2278</v>
      </c>
      <c r="G1365" s="272" t="s">
        <v>2430</v>
      </c>
      <c r="H1365" s="302" t="s">
        <v>45</v>
      </c>
      <c r="I1365" s="302" t="s">
        <v>308</v>
      </c>
      <c r="J1365" s="302" t="s">
        <v>2332</v>
      </c>
      <c r="K1365" s="302" t="s">
        <v>197</v>
      </c>
      <c r="L1365" s="302" t="s">
        <v>38</v>
      </c>
      <c r="M1365" s="303">
        <v>256000</v>
      </c>
    </row>
    <row r="1366" spans="1:13" ht="13.5" x14ac:dyDescent="0.25">
      <c r="A1366" s="302" t="s">
        <v>2338</v>
      </c>
      <c r="B1366" s="302" t="s">
        <v>2291</v>
      </c>
      <c r="C1366" s="302" t="s">
        <v>230</v>
      </c>
      <c r="D1366" s="273">
        <v>4562</v>
      </c>
      <c r="E1366" s="272" t="s">
        <v>2439</v>
      </c>
      <c r="F1366" s="272" t="s">
        <v>2278</v>
      </c>
      <c r="G1366" s="272" t="s">
        <v>2430</v>
      </c>
      <c r="H1366" s="302" t="s">
        <v>45</v>
      </c>
      <c r="I1366" s="302" t="s">
        <v>308</v>
      </c>
      <c r="J1366" s="302" t="s">
        <v>2332</v>
      </c>
      <c r="K1366" s="302" t="s">
        <v>185</v>
      </c>
      <c r="L1366" s="302" t="s">
        <v>40</v>
      </c>
      <c r="M1366" s="303">
        <v>336000</v>
      </c>
    </row>
    <row r="1367" spans="1:13" ht="13.5" x14ac:dyDescent="0.25">
      <c r="A1367" s="302" t="s">
        <v>2339</v>
      </c>
      <c r="B1367" s="302" t="s">
        <v>2293</v>
      </c>
      <c r="C1367" s="302" t="s">
        <v>230</v>
      </c>
      <c r="D1367" s="273">
        <v>4562</v>
      </c>
      <c r="E1367" s="272" t="s">
        <v>2439</v>
      </c>
      <c r="F1367" s="272" t="s">
        <v>2278</v>
      </c>
      <c r="G1367" s="272" t="s">
        <v>2430</v>
      </c>
      <c r="H1367" s="302" t="s">
        <v>45</v>
      </c>
      <c r="I1367" s="302" t="s">
        <v>308</v>
      </c>
      <c r="J1367" s="302" t="s">
        <v>2332</v>
      </c>
      <c r="K1367" s="302" t="s">
        <v>185</v>
      </c>
      <c r="L1367" s="302" t="s">
        <v>38</v>
      </c>
      <c r="M1367" s="303">
        <v>224000</v>
      </c>
    </row>
    <row r="1368" spans="1:13" ht="13.5" x14ac:dyDescent="0.25">
      <c r="A1368" s="302" t="s">
        <v>2340</v>
      </c>
      <c r="B1368" s="302" t="s">
        <v>2295</v>
      </c>
      <c r="C1368" s="302" t="s">
        <v>230</v>
      </c>
      <c r="D1368" s="273">
        <v>4562</v>
      </c>
      <c r="E1368" s="272" t="s">
        <v>2439</v>
      </c>
      <c r="F1368" s="272" t="s">
        <v>2278</v>
      </c>
      <c r="G1368" s="272" t="s">
        <v>2430</v>
      </c>
      <c r="H1368" s="302" t="s">
        <v>45</v>
      </c>
      <c r="I1368" s="302" t="s">
        <v>308</v>
      </c>
      <c r="J1368" s="302" t="s">
        <v>2332</v>
      </c>
      <c r="K1368" s="302" t="s">
        <v>184</v>
      </c>
      <c r="L1368" s="302" t="s">
        <v>40</v>
      </c>
      <c r="M1368" s="303">
        <v>480000</v>
      </c>
    </row>
    <row r="1369" spans="1:13" ht="13.5" x14ac:dyDescent="0.25">
      <c r="A1369" s="302" t="s">
        <v>2341</v>
      </c>
      <c r="B1369" s="302" t="s">
        <v>2297</v>
      </c>
      <c r="C1369" s="302" t="s">
        <v>230</v>
      </c>
      <c r="D1369" s="273">
        <v>4562</v>
      </c>
      <c r="E1369" s="272" t="s">
        <v>2439</v>
      </c>
      <c r="F1369" s="272" t="s">
        <v>2278</v>
      </c>
      <c r="G1369" s="272" t="s">
        <v>2430</v>
      </c>
      <c r="H1369" s="302" t="s">
        <v>45</v>
      </c>
      <c r="I1369" s="302" t="s">
        <v>308</v>
      </c>
      <c r="J1369" s="302" t="s">
        <v>2332</v>
      </c>
      <c r="K1369" s="302" t="s">
        <v>184</v>
      </c>
      <c r="L1369" s="302" t="s">
        <v>38</v>
      </c>
      <c r="M1369" s="303">
        <v>320000</v>
      </c>
    </row>
    <row r="1370" spans="1:13" ht="13.5" x14ac:dyDescent="0.25">
      <c r="A1370" s="302" t="s">
        <v>2342</v>
      </c>
      <c r="B1370" s="302" t="s">
        <v>2277</v>
      </c>
      <c r="C1370" s="302" t="s">
        <v>230</v>
      </c>
      <c r="D1370" s="273">
        <v>4562</v>
      </c>
      <c r="E1370" s="272" t="s">
        <v>2439</v>
      </c>
      <c r="F1370" s="272" t="s">
        <v>2278</v>
      </c>
      <c r="G1370" s="272" t="s">
        <v>2430</v>
      </c>
      <c r="H1370" s="302" t="s">
        <v>45</v>
      </c>
      <c r="I1370" s="302" t="s">
        <v>46</v>
      </c>
      <c r="J1370" s="302" t="s">
        <v>2343</v>
      </c>
      <c r="K1370" s="302" t="s">
        <v>14</v>
      </c>
      <c r="L1370" s="302" t="s">
        <v>40</v>
      </c>
      <c r="M1370" s="303">
        <v>157500</v>
      </c>
    </row>
    <row r="1371" spans="1:13" ht="13.5" x14ac:dyDescent="0.25">
      <c r="A1371" s="302" t="s">
        <v>2344</v>
      </c>
      <c r="B1371" s="302" t="s">
        <v>2281</v>
      </c>
      <c r="C1371" s="302" t="s">
        <v>230</v>
      </c>
      <c r="D1371" s="273">
        <v>4562</v>
      </c>
      <c r="E1371" s="272" t="s">
        <v>2439</v>
      </c>
      <c r="F1371" s="272" t="s">
        <v>2278</v>
      </c>
      <c r="G1371" s="272" t="s">
        <v>2430</v>
      </c>
      <c r="H1371" s="302" t="s">
        <v>45</v>
      </c>
      <c r="I1371" s="302" t="s">
        <v>46</v>
      </c>
      <c r="J1371" s="302" t="s">
        <v>2343</v>
      </c>
      <c r="K1371" s="302" t="s">
        <v>14</v>
      </c>
      <c r="L1371" s="302" t="s">
        <v>38</v>
      </c>
      <c r="M1371" s="303">
        <v>105000</v>
      </c>
    </row>
    <row r="1372" spans="1:13" ht="13.5" x14ac:dyDescent="0.25">
      <c r="A1372" s="302" t="s">
        <v>2345</v>
      </c>
      <c r="B1372" s="302" t="s">
        <v>2283</v>
      </c>
      <c r="C1372" s="302" t="s">
        <v>230</v>
      </c>
      <c r="D1372" s="273">
        <v>4562</v>
      </c>
      <c r="E1372" s="272" t="s">
        <v>2439</v>
      </c>
      <c r="F1372" s="272" t="s">
        <v>2278</v>
      </c>
      <c r="G1372" s="272" t="s">
        <v>2430</v>
      </c>
      <c r="H1372" s="302" t="s">
        <v>45</v>
      </c>
      <c r="I1372" s="302" t="s">
        <v>46</v>
      </c>
      <c r="J1372" s="302" t="s">
        <v>2343</v>
      </c>
      <c r="K1372" s="302" t="s">
        <v>186</v>
      </c>
      <c r="L1372" s="302" t="s">
        <v>40</v>
      </c>
      <c r="M1372" s="303">
        <v>225000</v>
      </c>
    </row>
    <row r="1373" spans="1:13" ht="13.5" x14ac:dyDescent="0.25">
      <c r="A1373" s="302" t="s">
        <v>2346</v>
      </c>
      <c r="B1373" s="302" t="s">
        <v>2285</v>
      </c>
      <c r="C1373" s="302" t="s">
        <v>230</v>
      </c>
      <c r="D1373" s="273">
        <v>4562</v>
      </c>
      <c r="E1373" s="272" t="s">
        <v>2439</v>
      </c>
      <c r="F1373" s="272" t="s">
        <v>2278</v>
      </c>
      <c r="G1373" s="272" t="s">
        <v>2430</v>
      </c>
      <c r="H1373" s="302" t="s">
        <v>45</v>
      </c>
      <c r="I1373" s="302" t="s">
        <v>46</v>
      </c>
      <c r="J1373" s="302" t="s">
        <v>2343</v>
      </c>
      <c r="K1373" s="302" t="s">
        <v>186</v>
      </c>
      <c r="L1373" s="302" t="s">
        <v>38</v>
      </c>
      <c r="M1373" s="303">
        <v>150000</v>
      </c>
    </row>
    <row r="1374" spans="1:13" ht="13.5" x14ac:dyDescent="0.25">
      <c r="A1374" s="302" t="s">
        <v>2347</v>
      </c>
      <c r="B1374" s="302" t="s">
        <v>2287</v>
      </c>
      <c r="C1374" s="302" t="s">
        <v>230</v>
      </c>
      <c r="D1374" s="273">
        <v>4562</v>
      </c>
      <c r="E1374" s="272" t="s">
        <v>2439</v>
      </c>
      <c r="F1374" s="272" t="s">
        <v>2278</v>
      </c>
      <c r="G1374" s="272" t="s">
        <v>2430</v>
      </c>
      <c r="H1374" s="302" t="s">
        <v>45</v>
      </c>
      <c r="I1374" s="302" t="s">
        <v>46</v>
      </c>
      <c r="J1374" s="302" t="s">
        <v>2343</v>
      </c>
      <c r="K1374" s="302" t="s">
        <v>197</v>
      </c>
      <c r="L1374" s="302" t="s">
        <v>40</v>
      </c>
      <c r="M1374" s="303">
        <v>315000</v>
      </c>
    </row>
    <row r="1375" spans="1:13" ht="13.5" x14ac:dyDescent="0.25">
      <c r="A1375" s="302" t="s">
        <v>2348</v>
      </c>
      <c r="B1375" s="302" t="s">
        <v>2289</v>
      </c>
      <c r="C1375" s="302" t="s">
        <v>230</v>
      </c>
      <c r="D1375" s="273">
        <v>4562</v>
      </c>
      <c r="E1375" s="272" t="s">
        <v>2439</v>
      </c>
      <c r="F1375" s="272" t="s">
        <v>2278</v>
      </c>
      <c r="G1375" s="272" t="s">
        <v>2430</v>
      </c>
      <c r="H1375" s="302" t="s">
        <v>45</v>
      </c>
      <c r="I1375" s="302" t="s">
        <v>46</v>
      </c>
      <c r="J1375" s="302" t="s">
        <v>2343</v>
      </c>
      <c r="K1375" s="302" t="s">
        <v>197</v>
      </c>
      <c r="L1375" s="302" t="s">
        <v>38</v>
      </c>
      <c r="M1375" s="303">
        <v>240000</v>
      </c>
    </row>
    <row r="1376" spans="1:13" ht="13.5" x14ac:dyDescent="0.25">
      <c r="A1376" s="302" t="s">
        <v>2349</v>
      </c>
      <c r="B1376" s="302" t="s">
        <v>2291</v>
      </c>
      <c r="C1376" s="302" t="s">
        <v>230</v>
      </c>
      <c r="D1376" s="273">
        <v>4562</v>
      </c>
      <c r="E1376" s="272" t="s">
        <v>2439</v>
      </c>
      <c r="F1376" s="272" t="s">
        <v>2278</v>
      </c>
      <c r="G1376" s="272" t="s">
        <v>2430</v>
      </c>
      <c r="H1376" s="302" t="s">
        <v>45</v>
      </c>
      <c r="I1376" s="302" t="s">
        <v>46</v>
      </c>
      <c r="J1376" s="302" t="s">
        <v>2343</v>
      </c>
      <c r="K1376" s="302" t="s">
        <v>185</v>
      </c>
      <c r="L1376" s="302" t="s">
        <v>40</v>
      </c>
      <c r="M1376" s="303">
        <v>315000</v>
      </c>
    </row>
    <row r="1377" spans="1:13" ht="13.5" x14ac:dyDescent="0.25">
      <c r="A1377" s="302" t="s">
        <v>2350</v>
      </c>
      <c r="B1377" s="302" t="s">
        <v>2293</v>
      </c>
      <c r="C1377" s="302" t="s">
        <v>230</v>
      </c>
      <c r="D1377" s="273">
        <v>4562</v>
      </c>
      <c r="E1377" s="272" t="s">
        <v>2439</v>
      </c>
      <c r="F1377" s="272" t="s">
        <v>2278</v>
      </c>
      <c r="G1377" s="272" t="s">
        <v>2430</v>
      </c>
      <c r="H1377" s="302" t="s">
        <v>45</v>
      </c>
      <c r="I1377" s="302" t="s">
        <v>46</v>
      </c>
      <c r="J1377" s="302" t="s">
        <v>2343</v>
      </c>
      <c r="K1377" s="302" t="s">
        <v>185</v>
      </c>
      <c r="L1377" s="302" t="s">
        <v>38</v>
      </c>
      <c r="M1377" s="303">
        <v>210000</v>
      </c>
    </row>
    <row r="1378" spans="1:13" ht="13.5" x14ac:dyDescent="0.25">
      <c r="A1378" s="302" t="s">
        <v>2351</v>
      </c>
      <c r="B1378" s="302" t="s">
        <v>2295</v>
      </c>
      <c r="C1378" s="302" t="s">
        <v>230</v>
      </c>
      <c r="D1378" s="273">
        <v>4562</v>
      </c>
      <c r="E1378" s="272" t="s">
        <v>2439</v>
      </c>
      <c r="F1378" s="272" t="s">
        <v>2278</v>
      </c>
      <c r="G1378" s="272" t="s">
        <v>2430</v>
      </c>
      <c r="H1378" s="302" t="s">
        <v>45</v>
      </c>
      <c r="I1378" s="302" t="s">
        <v>46</v>
      </c>
      <c r="J1378" s="302" t="s">
        <v>2343</v>
      </c>
      <c r="K1378" s="302" t="s">
        <v>184</v>
      </c>
      <c r="L1378" s="302" t="s">
        <v>40</v>
      </c>
      <c r="M1378" s="303">
        <v>450000</v>
      </c>
    </row>
    <row r="1379" spans="1:13" ht="13.5" x14ac:dyDescent="0.25">
      <c r="A1379" s="302" t="s">
        <v>2352</v>
      </c>
      <c r="B1379" s="302" t="s">
        <v>2297</v>
      </c>
      <c r="C1379" s="302" t="s">
        <v>230</v>
      </c>
      <c r="D1379" s="273">
        <v>4562</v>
      </c>
      <c r="E1379" s="272" t="s">
        <v>2439</v>
      </c>
      <c r="F1379" s="272" t="s">
        <v>2278</v>
      </c>
      <c r="G1379" s="272" t="s">
        <v>2430</v>
      </c>
      <c r="H1379" s="302" t="s">
        <v>45</v>
      </c>
      <c r="I1379" s="302" t="s">
        <v>46</v>
      </c>
      <c r="J1379" s="302" t="s">
        <v>2343</v>
      </c>
      <c r="K1379" s="302" t="s">
        <v>184</v>
      </c>
      <c r="L1379" s="302" t="s">
        <v>38</v>
      </c>
      <c r="M1379" s="303">
        <v>300000</v>
      </c>
    </row>
    <row r="1380" spans="1:13" ht="13.5" x14ac:dyDescent="0.25">
      <c r="A1380" s="302" t="s">
        <v>2353</v>
      </c>
      <c r="B1380" s="302" t="s">
        <v>2277</v>
      </c>
      <c r="C1380" s="302" t="s">
        <v>230</v>
      </c>
      <c r="D1380" s="273">
        <v>4562</v>
      </c>
      <c r="E1380" s="272" t="s">
        <v>2439</v>
      </c>
      <c r="F1380" s="272" t="s">
        <v>2278</v>
      </c>
      <c r="G1380" s="272" t="s">
        <v>2430</v>
      </c>
      <c r="H1380" s="302" t="s">
        <v>45</v>
      </c>
      <c r="I1380" s="302" t="s">
        <v>202</v>
      </c>
      <c r="J1380" s="302" t="s">
        <v>2354</v>
      </c>
      <c r="K1380" s="302" t="s">
        <v>14</v>
      </c>
      <c r="L1380" s="302" t="s">
        <v>40</v>
      </c>
      <c r="M1380" s="303">
        <v>141750</v>
      </c>
    </row>
    <row r="1381" spans="1:13" ht="13.5" x14ac:dyDescent="0.25">
      <c r="A1381" s="302" t="s">
        <v>2355</v>
      </c>
      <c r="B1381" s="302" t="s">
        <v>2281</v>
      </c>
      <c r="C1381" s="302" t="s">
        <v>230</v>
      </c>
      <c r="D1381" s="273">
        <v>4562</v>
      </c>
      <c r="E1381" s="272" t="s">
        <v>2439</v>
      </c>
      <c r="F1381" s="272" t="s">
        <v>2278</v>
      </c>
      <c r="G1381" s="272" t="s">
        <v>2430</v>
      </c>
      <c r="H1381" s="302" t="s">
        <v>45</v>
      </c>
      <c r="I1381" s="302" t="s">
        <v>202</v>
      </c>
      <c r="J1381" s="302" t="s">
        <v>2354</v>
      </c>
      <c r="K1381" s="302" t="s">
        <v>14</v>
      </c>
      <c r="L1381" s="302" t="s">
        <v>38</v>
      </c>
      <c r="M1381" s="303">
        <v>94500</v>
      </c>
    </row>
    <row r="1382" spans="1:13" ht="13.5" x14ac:dyDescent="0.25">
      <c r="A1382" s="302" t="s">
        <v>2356</v>
      </c>
      <c r="B1382" s="302" t="s">
        <v>2283</v>
      </c>
      <c r="C1382" s="302" t="s">
        <v>230</v>
      </c>
      <c r="D1382" s="273">
        <v>4562</v>
      </c>
      <c r="E1382" s="272" t="s">
        <v>2439</v>
      </c>
      <c r="F1382" s="272" t="s">
        <v>2278</v>
      </c>
      <c r="G1382" s="272" t="s">
        <v>2430</v>
      </c>
      <c r="H1382" s="302" t="s">
        <v>45</v>
      </c>
      <c r="I1382" s="302" t="s">
        <v>202</v>
      </c>
      <c r="J1382" s="302" t="s">
        <v>2354</v>
      </c>
      <c r="K1382" s="302" t="s">
        <v>186</v>
      </c>
      <c r="L1382" s="302" t="s">
        <v>40</v>
      </c>
      <c r="M1382" s="303">
        <v>202500</v>
      </c>
    </row>
    <row r="1383" spans="1:13" ht="13.5" x14ac:dyDescent="0.25">
      <c r="A1383" s="302" t="s">
        <v>2357</v>
      </c>
      <c r="B1383" s="302" t="s">
        <v>2285</v>
      </c>
      <c r="C1383" s="302" t="s">
        <v>230</v>
      </c>
      <c r="D1383" s="273">
        <v>4562</v>
      </c>
      <c r="E1383" s="272" t="s">
        <v>2439</v>
      </c>
      <c r="F1383" s="272" t="s">
        <v>2278</v>
      </c>
      <c r="G1383" s="272" t="s">
        <v>2430</v>
      </c>
      <c r="H1383" s="302" t="s">
        <v>45</v>
      </c>
      <c r="I1383" s="302" t="s">
        <v>202</v>
      </c>
      <c r="J1383" s="302" t="s">
        <v>2354</v>
      </c>
      <c r="K1383" s="302" t="s">
        <v>186</v>
      </c>
      <c r="L1383" s="302" t="s">
        <v>38</v>
      </c>
      <c r="M1383" s="303">
        <v>135000</v>
      </c>
    </row>
    <row r="1384" spans="1:13" ht="13.5" x14ac:dyDescent="0.25">
      <c r="A1384" s="302" t="s">
        <v>2358</v>
      </c>
      <c r="B1384" s="302" t="s">
        <v>2287</v>
      </c>
      <c r="C1384" s="302" t="s">
        <v>230</v>
      </c>
      <c r="D1384" s="273">
        <v>4562</v>
      </c>
      <c r="E1384" s="272" t="s">
        <v>2439</v>
      </c>
      <c r="F1384" s="272" t="s">
        <v>2278</v>
      </c>
      <c r="G1384" s="272" t="s">
        <v>2430</v>
      </c>
      <c r="H1384" s="302" t="s">
        <v>45</v>
      </c>
      <c r="I1384" s="302" t="s">
        <v>202</v>
      </c>
      <c r="J1384" s="302" t="s">
        <v>2354</v>
      </c>
      <c r="K1384" s="302" t="s">
        <v>197</v>
      </c>
      <c r="L1384" s="302" t="s">
        <v>40</v>
      </c>
      <c r="M1384" s="303">
        <v>283500</v>
      </c>
    </row>
    <row r="1385" spans="1:13" ht="13.5" x14ac:dyDescent="0.25">
      <c r="A1385" s="302" t="s">
        <v>2359</v>
      </c>
      <c r="B1385" s="302" t="s">
        <v>2289</v>
      </c>
      <c r="C1385" s="302" t="s">
        <v>230</v>
      </c>
      <c r="D1385" s="273">
        <v>4562</v>
      </c>
      <c r="E1385" s="272" t="s">
        <v>2439</v>
      </c>
      <c r="F1385" s="272" t="s">
        <v>2278</v>
      </c>
      <c r="G1385" s="272" t="s">
        <v>2430</v>
      </c>
      <c r="H1385" s="302" t="s">
        <v>45</v>
      </c>
      <c r="I1385" s="302" t="s">
        <v>202</v>
      </c>
      <c r="J1385" s="302" t="s">
        <v>2354</v>
      </c>
      <c r="K1385" s="302" t="s">
        <v>197</v>
      </c>
      <c r="L1385" s="302" t="s">
        <v>38</v>
      </c>
      <c r="M1385" s="303">
        <v>216000</v>
      </c>
    </row>
    <row r="1386" spans="1:13" ht="13.5" x14ac:dyDescent="0.25">
      <c r="A1386" s="302" t="s">
        <v>2360</v>
      </c>
      <c r="B1386" s="302" t="s">
        <v>2291</v>
      </c>
      <c r="C1386" s="302" t="s">
        <v>230</v>
      </c>
      <c r="D1386" s="273">
        <v>4562</v>
      </c>
      <c r="E1386" s="272" t="s">
        <v>2439</v>
      </c>
      <c r="F1386" s="272" t="s">
        <v>2278</v>
      </c>
      <c r="G1386" s="272" t="s">
        <v>2430</v>
      </c>
      <c r="H1386" s="302" t="s">
        <v>45</v>
      </c>
      <c r="I1386" s="302" t="s">
        <v>202</v>
      </c>
      <c r="J1386" s="302" t="s">
        <v>2354</v>
      </c>
      <c r="K1386" s="302" t="s">
        <v>185</v>
      </c>
      <c r="L1386" s="302" t="s">
        <v>40</v>
      </c>
      <c r="M1386" s="303">
        <v>283500</v>
      </c>
    </row>
    <row r="1387" spans="1:13" ht="13.5" x14ac:dyDescent="0.25">
      <c r="A1387" s="302" t="s">
        <v>2361</v>
      </c>
      <c r="B1387" s="302" t="s">
        <v>2293</v>
      </c>
      <c r="C1387" s="302" t="s">
        <v>230</v>
      </c>
      <c r="D1387" s="273">
        <v>4562</v>
      </c>
      <c r="E1387" s="272" t="s">
        <v>2439</v>
      </c>
      <c r="F1387" s="272" t="s">
        <v>2278</v>
      </c>
      <c r="G1387" s="272" t="s">
        <v>2430</v>
      </c>
      <c r="H1387" s="302" t="s">
        <v>45</v>
      </c>
      <c r="I1387" s="302" t="s">
        <v>202</v>
      </c>
      <c r="J1387" s="302" t="s">
        <v>2354</v>
      </c>
      <c r="K1387" s="302" t="s">
        <v>185</v>
      </c>
      <c r="L1387" s="302" t="s">
        <v>38</v>
      </c>
      <c r="M1387" s="303">
        <v>189000</v>
      </c>
    </row>
    <row r="1388" spans="1:13" ht="13.5" x14ac:dyDescent="0.25">
      <c r="A1388" s="302" t="s">
        <v>2362</v>
      </c>
      <c r="B1388" s="302" t="s">
        <v>2295</v>
      </c>
      <c r="C1388" s="302" t="s">
        <v>230</v>
      </c>
      <c r="D1388" s="273">
        <v>4562</v>
      </c>
      <c r="E1388" s="272" t="s">
        <v>2439</v>
      </c>
      <c r="F1388" s="272" t="s">
        <v>2278</v>
      </c>
      <c r="G1388" s="272" t="s">
        <v>2430</v>
      </c>
      <c r="H1388" s="302" t="s">
        <v>45</v>
      </c>
      <c r="I1388" s="302" t="s">
        <v>202</v>
      </c>
      <c r="J1388" s="302" t="s">
        <v>2354</v>
      </c>
      <c r="K1388" s="302" t="s">
        <v>184</v>
      </c>
      <c r="L1388" s="302" t="s">
        <v>40</v>
      </c>
      <c r="M1388" s="303">
        <v>405000</v>
      </c>
    </row>
    <row r="1389" spans="1:13" ht="13.5" x14ac:dyDescent="0.25">
      <c r="A1389" s="302" t="s">
        <v>2363</v>
      </c>
      <c r="B1389" s="302" t="s">
        <v>2297</v>
      </c>
      <c r="C1389" s="302" t="s">
        <v>230</v>
      </c>
      <c r="D1389" s="273">
        <v>4562</v>
      </c>
      <c r="E1389" s="272" t="s">
        <v>2439</v>
      </c>
      <c r="F1389" s="272" t="s">
        <v>2278</v>
      </c>
      <c r="G1389" s="272" t="s">
        <v>2430</v>
      </c>
      <c r="H1389" s="302" t="s">
        <v>45</v>
      </c>
      <c r="I1389" s="302" t="s">
        <v>202</v>
      </c>
      <c r="J1389" s="302" t="s">
        <v>2354</v>
      </c>
      <c r="K1389" s="302" t="s">
        <v>184</v>
      </c>
      <c r="L1389" s="302" t="s">
        <v>38</v>
      </c>
      <c r="M1389" s="303">
        <v>270000</v>
      </c>
    </row>
    <row r="1390" spans="1:13" ht="13.5" x14ac:dyDescent="0.25">
      <c r="A1390" s="302" t="s">
        <v>2364</v>
      </c>
      <c r="B1390" s="302" t="s">
        <v>2277</v>
      </c>
      <c r="C1390" s="302" t="s">
        <v>230</v>
      </c>
      <c r="D1390" s="273">
        <v>4562</v>
      </c>
      <c r="E1390" s="272" t="s">
        <v>2439</v>
      </c>
      <c r="F1390" s="272" t="s">
        <v>2278</v>
      </c>
      <c r="G1390" s="272" t="s">
        <v>2430</v>
      </c>
      <c r="H1390" s="302" t="s">
        <v>45</v>
      </c>
      <c r="I1390" s="302" t="s">
        <v>48</v>
      </c>
      <c r="J1390" s="302" t="s">
        <v>2365</v>
      </c>
      <c r="K1390" s="302" t="s">
        <v>14</v>
      </c>
      <c r="L1390" s="302" t="s">
        <v>40</v>
      </c>
      <c r="M1390" s="303">
        <v>131250</v>
      </c>
    </row>
    <row r="1391" spans="1:13" ht="13.5" x14ac:dyDescent="0.25">
      <c r="A1391" s="302" t="s">
        <v>2366</v>
      </c>
      <c r="B1391" s="302" t="s">
        <v>2281</v>
      </c>
      <c r="C1391" s="302" t="s">
        <v>230</v>
      </c>
      <c r="D1391" s="273">
        <v>4562</v>
      </c>
      <c r="E1391" s="272" t="s">
        <v>2439</v>
      </c>
      <c r="F1391" s="272" t="s">
        <v>2278</v>
      </c>
      <c r="G1391" s="272" t="s">
        <v>2430</v>
      </c>
      <c r="H1391" s="302" t="s">
        <v>45</v>
      </c>
      <c r="I1391" s="302" t="s">
        <v>48</v>
      </c>
      <c r="J1391" s="302" t="s">
        <v>2365</v>
      </c>
      <c r="K1391" s="302" t="s">
        <v>14</v>
      </c>
      <c r="L1391" s="302" t="s">
        <v>38</v>
      </c>
      <c r="M1391" s="303">
        <v>87500</v>
      </c>
    </row>
    <row r="1392" spans="1:13" ht="13.5" x14ac:dyDescent="0.25">
      <c r="A1392" s="302" t="s">
        <v>2367</v>
      </c>
      <c r="B1392" s="302" t="s">
        <v>2283</v>
      </c>
      <c r="C1392" s="302" t="s">
        <v>230</v>
      </c>
      <c r="D1392" s="273">
        <v>4562</v>
      </c>
      <c r="E1392" s="272" t="s">
        <v>2439</v>
      </c>
      <c r="F1392" s="272" t="s">
        <v>2278</v>
      </c>
      <c r="G1392" s="272" t="s">
        <v>2430</v>
      </c>
      <c r="H1392" s="302" t="s">
        <v>45</v>
      </c>
      <c r="I1392" s="302" t="s">
        <v>48</v>
      </c>
      <c r="J1392" s="302" t="s">
        <v>2365</v>
      </c>
      <c r="K1392" s="302" t="s">
        <v>186</v>
      </c>
      <c r="L1392" s="302" t="s">
        <v>40</v>
      </c>
      <c r="M1392" s="303">
        <v>187500</v>
      </c>
    </row>
    <row r="1393" spans="1:13" ht="13.5" x14ac:dyDescent="0.25">
      <c r="A1393" s="302" t="s">
        <v>2368</v>
      </c>
      <c r="B1393" s="302" t="s">
        <v>2285</v>
      </c>
      <c r="C1393" s="302" t="s">
        <v>230</v>
      </c>
      <c r="D1393" s="273">
        <v>4562</v>
      </c>
      <c r="E1393" s="272" t="s">
        <v>2439</v>
      </c>
      <c r="F1393" s="272" t="s">
        <v>2278</v>
      </c>
      <c r="G1393" s="272" t="s">
        <v>2430</v>
      </c>
      <c r="H1393" s="302" t="s">
        <v>45</v>
      </c>
      <c r="I1393" s="302" t="s">
        <v>48</v>
      </c>
      <c r="J1393" s="302" t="s">
        <v>2365</v>
      </c>
      <c r="K1393" s="302" t="s">
        <v>186</v>
      </c>
      <c r="L1393" s="302" t="s">
        <v>38</v>
      </c>
      <c r="M1393" s="303">
        <v>125000</v>
      </c>
    </row>
    <row r="1394" spans="1:13" ht="13.5" x14ac:dyDescent="0.25">
      <c r="A1394" s="302" t="s">
        <v>2369</v>
      </c>
      <c r="B1394" s="302" t="s">
        <v>2287</v>
      </c>
      <c r="C1394" s="302" t="s">
        <v>230</v>
      </c>
      <c r="D1394" s="273">
        <v>4562</v>
      </c>
      <c r="E1394" s="272" t="s">
        <v>2439</v>
      </c>
      <c r="F1394" s="272" t="s">
        <v>2278</v>
      </c>
      <c r="G1394" s="272" t="s">
        <v>2430</v>
      </c>
      <c r="H1394" s="302" t="s">
        <v>45</v>
      </c>
      <c r="I1394" s="302" t="s">
        <v>48</v>
      </c>
      <c r="J1394" s="302" t="s">
        <v>2365</v>
      </c>
      <c r="K1394" s="302" t="s">
        <v>197</v>
      </c>
      <c r="L1394" s="302" t="s">
        <v>40</v>
      </c>
      <c r="M1394" s="303">
        <v>262500</v>
      </c>
    </row>
    <row r="1395" spans="1:13" ht="13.5" x14ac:dyDescent="0.25">
      <c r="A1395" s="302" t="s">
        <v>2370</v>
      </c>
      <c r="B1395" s="302" t="s">
        <v>2289</v>
      </c>
      <c r="C1395" s="302" t="s">
        <v>230</v>
      </c>
      <c r="D1395" s="273">
        <v>4562</v>
      </c>
      <c r="E1395" s="272" t="s">
        <v>2439</v>
      </c>
      <c r="F1395" s="272" t="s">
        <v>2278</v>
      </c>
      <c r="G1395" s="272" t="s">
        <v>2430</v>
      </c>
      <c r="H1395" s="302" t="s">
        <v>45</v>
      </c>
      <c r="I1395" s="302" t="s">
        <v>48</v>
      </c>
      <c r="J1395" s="302" t="s">
        <v>2365</v>
      </c>
      <c r="K1395" s="302" t="s">
        <v>197</v>
      </c>
      <c r="L1395" s="302" t="s">
        <v>38</v>
      </c>
      <c r="M1395" s="303">
        <v>200000</v>
      </c>
    </row>
    <row r="1396" spans="1:13" ht="13.5" x14ac:dyDescent="0.25">
      <c r="A1396" s="302" t="s">
        <v>2371</v>
      </c>
      <c r="B1396" s="302" t="s">
        <v>2291</v>
      </c>
      <c r="C1396" s="302" t="s">
        <v>230</v>
      </c>
      <c r="D1396" s="273">
        <v>4562</v>
      </c>
      <c r="E1396" s="272" t="s">
        <v>2439</v>
      </c>
      <c r="F1396" s="272" t="s">
        <v>2278</v>
      </c>
      <c r="G1396" s="272" t="s">
        <v>2430</v>
      </c>
      <c r="H1396" s="302" t="s">
        <v>45</v>
      </c>
      <c r="I1396" s="302" t="s">
        <v>48</v>
      </c>
      <c r="J1396" s="302" t="s">
        <v>2365</v>
      </c>
      <c r="K1396" s="302" t="s">
        <v>185</v>
      </c>
      <c r="L1396" s="302" t="s">
        <v>40</v>
      </c>
      <c r="M1396" s="303">
        <v>262500</v>
      </c>
    </row>
    <row r="1397" spans="1:13" ht="13.5" x14ac:dyDescent="0.25">
      <c r="A1397" s="302" t="s">
        <v>2372</v>
      </c>
      <c r="B1397" s="302" t="s">
        <v>2293</v>
      </c>
      <c r="C1397" s="302" t="s">
        <v>230</v>
      </c>
      <c r="D1397" s="273">
        <v>4562</v>
      </c>
      <c r="E1397" s="272" t="s">
        <v>2439</v>
      </c>
      <c r="F1397" s="272" t="s">
        <v>2278</v>
      </c>
      <c r="G1397" s="272" t="s">
        <v>2430</v>
      </c>
      <c r="H1397" s="302" t="s">
        <v>45</v>
      </c>
      <c r="I1397" s="302" t="s">
        <v>48</v>
      </c>
      <c r="J1397" s="302" t="s">
        <v>2365</v>
      </c>
      <c r="K1397" s="302" t="s">
        <v>185</v>
      </c>
      <c r="L1397" s="302" t="s">
        <v>38</v>
      </c>
      <c r="M1397" s="303">
        <v>175000</v>
      </c>
    </row>
    <row r="1398" spans="1:13" ht="13.5" x14ac:dyDescent="0.25">
      <c r="A1398" s="302" t="s">
        <v>2373</v>
      </c>
      <c r="B1398" s="302" t="s">
        <v>2295</v>
      </c>
      <c r="C1398" s="302" t="s">
        <v>230</v>
      </c>
      <c r="D1398" s="273">
        <v>4562</v>
      </c>
      <c r="E1398" s="272" t="s">
        <v>2439</v>
      </c>
      <c r="F1398" s="272" t="s">
        <v>2278</v>
      </c>
      <c r="G1398" s="272" t="s">
        <v>2430</v>
      </c>
      <c r="H1398" s="302" t="s">
        <v>45</v>
      </c>
      <c r="I1398" s="302" t="s">
        <v>48</v>
      </c>
      <c r="J1398" s="302" t="s">
        <v>2365</v>
      </c>
      <c r="K1398" s="302" t="s">
        <v>184</v>
      </c>
      <c r="L1398" s="302" t="s">
        <v>40</v>
      </c>
      <c r="M1398" s="303">
        <v>375000</v>
      </c>
    </row>
    <row r="1399" spans="1:13" ht="13.5" x14ac:dyDescent="0.25">
      <c r="A1399" s="302" t="s">
        <v>2374</v>
      </c>
      <c r="B1399" s="302" t="s">
        <v>2297</v>
      </c>
      <c r="C1399" s="302" t="s">
        <v>230</v>
      </c>
      <c r="D1399" s="273">
        <v>4562</v>
      </c>
      <c r="E1399" s="272" t="s">
        <v>2439</v>
      </c>
      <c r="F1399" s="272" t="s">
        <v>2278</v>
      </c>
      <c r="G1399" s="272" t="s">
        <v>2430</v>
      </c>
      <c r="H1399" s="302" t="s">
        <v>45</v>
      </c>
      <c r="I1399" s="302" t="s">
        <v>48</v>
      </c>
      <c r="J1399" s="302" t="s">
        <v>2365</v>
      </c>
      <c r="K1399" s="302" t="s">
        <v>184</v>
      </c>
      <c r="L1399" s="302" t="s">
        <v>38</v>
      </c>
      <c r="M1399" s="303">
        <v>250000</v>
      </c>
    </row>
    <row r="1400" spans="1:13" ht="13.5" x14ac:dyDescent="0.25">
      <c r="A1400" s="302" t="s">
        <v>2375</v>
      </c>
      <c r="B1400" s="302" t="s">
        <v>2277</v>
      </c>
      <c r="C1400" s="302" t="s">
        <v>230</v>
      </c>
      <c r="D1400" s="273">
        <v>4562</v>
      </c>
      <c r="E1400" s="272" t="s">
        <v>2439</v>
      </c>
      <c r="F1400" s="272" t="s">
        <v>2278</v>
      </c>
      <c r="G1400" s="272" t="s">
        <v>2430</v>
      </c>
      <c r="H1400" s="302" t="s">
        <v>45</v>
      </c>
      <c r="I1400" s="302" t="s">
        <v>50</v>
      </c>
      <c r="J1400" s="302" t="s">
        <v>2376</v>
      </c>
      <c r="K1400" s="302" t="s">
        <v>14</v>
      </c>
      <c r="L1400" s="302" t="s">
        <v>40</v>
      </c>
      <c r="M1400" s="303">
        <v>131250</v>
      </c>
    </row>
    <row r="1401" spans="1:13" ht="13.5" x14ac:dyDescent="0.25">
      <c r="A1401" s="302" t="s">
        <v>2377</v>
      </c>
      <c r="B1401" s="302" t="s">
        <v>2281</v>
      </c>
      <c r="C1401" s="302" t="s">
        <v>230</v>
      </c>
      <c r="D1401" s="273">
        <v>4562</v>
      </c>
      <c r="E1401" s="272" t="s">
        <v>2439</v>
      </c>
      <c r="F1401" s="272" t="s">
        <v>2278</v>
      </c>
      <c r="G1401" s="272" t="s">
        <v>2430</v>
      </c>
      <c r="H1401" s="302" t="s">
        <v>45</v>
      </c>
      <c r="I1401" s="302" t="s">
        <v>50</v>
      </c>
      <c r="J1401" s="302" t="s">
        <v>2376</v>
      </c>
      <c r="K1401" s="302" t="s">
        <v>14</v>
      </c>
      <c r="L1401" s="302" t="s">
        <v>38</v>
      </c>
      <c r="M1401" s="303">
        <v>87500</v>
      </c>
    </row>
    <row r="1402" spans="1:13" ht="13.5" x14ac:dyDescent="0.25">
      <c r="A1402" s="302" t="s">
        <v>2378</v>
      </c>
      <c r="B1402" s="302" t="s">
        <v>2283</v>
      </c>
      <c r="C1402" s="302" t="s">
        <v>230</v>
      </c>
      <c r="D1402" s="273">
        <v>4562</v>
      </c>
      <c r="E1402" s="272" t="s">
        <v>2439</v>
      </c>
      <c r="F1402" s="272" t="s">
        <v>2278</v>
      </c>
      <c r="G1402" s="272" t="s">
        <v>2430</v>
      </c>
      <c r="H1402" s="302" t="s">
        <v>45</v>
      </c>
      <c r="I1402" s="302" t="s">
        <v>50</v>
      </c>
      <c r="J1402" s="302" t="s">
        <v>2376</v>
      </c>
      <c r="K1402" s="302" t="s">
        <v>186</v>
      </c>
      <c r="L1402" s="302" t="s">
        <v>40</v>
      </c>
      <c r="M1402" s="303">
        <v>187500</v>
      </c>
    </row>
    <row r="1403" spans="1:13" ht="13.5" x14ac:dyDescent="0.25">
      <c r="A1403" s="302" t="s">
        <v>2379</v>
      </c>
      <c r="B1403" s="302" t="s">
        <v>2285</v>
      </c>
      <c r="C1403" s="302" t="s">
        <v>230</v>
      </c>
      <c r="D1403" s="273">
        <v>4562</v>
      </c>
      <c r="E1403" s="272" t="s">
        <v>2439</v>
      </c>
      <c r="F1403" s="272" t="s">
        <v>2278</v>
      </c>
      <c r="G1403" s="272" t="s">
        <v>2430</v>
      </c>
      <c r="H1403" s="302" t="s">
        <v>45</v>
      </c>
      <c r="I1403" s="302" t="s">
        <v>50</v>
      </c>
      <c r="J1403" s="302" t="s">
        <v>2376</v>
      </c>
      <c r="K1403" s="302" t="s">
        <v>186</v>
      </c>
      <c r="L1403" s="302" t="s">
        <v>38</v>
      </c>
      <c r="M1403" s="303">
        <v>125000</v>
      </c>
    </row>
    <row r="1404" spans="1:13" ht="13.5" x14ac:dyDescent="0.25">
      <c r="A1404" s="302" t="s">
        <v>2380</v>
      </c>
      <c r="B1404" s="302" t="s">
        <v>2287</v>
      </c>
      <c r="C1404" s="302" t="s">
        <v>230</v>
      </c>
      <c r="D1404" s="273">
        <v>4562</v>
      </c>
      <c r="E1404" s="272" t="s">
        <v>2439</v>
      </c>
      <c r="F1404" s="272" t="s">
        <v>2278</v>
      </c>
      <c r="G1404" s="272" t="s">
        <v>2430</v>
      </c>
      <c r="H1404" s="302" t="s">
        <v>45</v>
      </c>
      <c r="I1404" s="302" t="s">
        <v>50</v>
      </c>
      <c r="J1404" s="302" t="s">
        <v>2376</v>
      </c>
      <c r="K1404" s="302" t="s">
        <v>197</v>
      </c>
      <c r="L1404" s="302" t="s">
        <v>40</v>
      </c>
      <c r="M1404" s="303">
        <v>262500</v>
      </c>
    </row>
    <row r="1405" spans="1:13" ht="13.5" x14ac:dyDescent="0.25">
      <c r="A1405" s="302" t="s">
        <v>2381</v>
      </c>
      <c r="B1405" s="302" t="s">
        <v>2289</v>
      </c>
      <c r="C1405" s="302" t="s">
        <v>230</v>
      </c>
      <c r="D1405" s="273">
        <v>4562</v>
      </c>
      <c r="E1405" s="272" t="s">
        <v>2439</v>
      </c>
      <c r="F1405" s="272" t="s">
        <v>2278</v>
      </c>
      <c r="G1405" s="272" t="s">
        <v>2430</v>
      </c>
      <c r="H1405" s="302" t="s">
        <v>45</v>
      </c>
      <c r="I1405" s="302" t="s">
        <v>50</v>
      </c>
      <c r="J1405" s="302" t="s">
        <v>2376</v>
      </c>
      <c r="K1405" s="302" t="s">
        <v>197</v>
      </c>
      <c r="L1405" s="302" t="s">
        <v>38</v>
      </c>
      <c r="M1405" s="303">
        <v>200000</v>
      </c>
    </row>
    <row r="1406" spans="1:13" ht="13.5" x14ac:dyDescent="0.25">
      <c r="A1406" s="302" t="s">
        <v>2382</v>
      </c>
      <c r="B1406" s="302" t="s">
        <v>2291</v>
      </c>
      <c r="C1406" s="302" t="s">
        <v>230</v>
      </c>
      <c r="D1406" s="273">
        <v>4562</v>
      </c>
      <c r="E1406" s="272" t="s">
        <v>2439</v>
      </c>
      <c r="F1406" s="272" t="s">
        <v>2278</v>
      </c>
      <c r="G1406" s="272" t="s">
        <v>2430</v>
      </c>
      <c r="H1406" s="302" t="s">
        <v>45</v>
      </c>
      <c r="I1406" s="302" t="s">
        <v>50</v>
      </c>
      <c r="J1406" s="302" t="s">
        <v>2376</v>
      </c>
      <c r="K1406" s="302" t="s">
        <v>185</v>
      </c>
      <c r="L1406" s="302" t="s">
        <v>40</v>
      </c>
      <c r="M1406" s="303">
        <v>262500</v>
      </c>
    </row>
    <row r="1407" spans="1:13" ht="13.5" x14ac:dyDescent="0.25">
      <c r="A1407" s="302" t="s">
        <v>2383</v>
      </c>
      <c r="B1407" s="302" t="s">
        <v>2293</v>
      </c>
      <c r="C1407" s="302" t="s">
        <v>230</v>
      </c>
      <c r="D1407" s="273">
        <v>4562</v>
      </c>
      <c r="E1407" s="272" t="s">
        <v>2439</v>
      </c>
      <c r="F1407" s="272" t="s">
        <v>2278</v>
      </c>
      <c r="G1407" s="272" t="s">
        <v>2430</v>
      </c>
      <c r="H1407" s="302" t="s">
        <v>45</v>
      </c>
      <c r="I1407" s="302" t="s">
        <v>50</v>
      </c>
      <c r="J1407" s="302" t="s">
        <v>2376</v>
      </c>
      <c r="K1407" s="302" t="s">
        <v>185</v>
      </c>
      <c r="L1407" s="302" t="s">
        <v>38</v>
      </c>
      <c r="M1407" s="303">
        <v>175000</v>
      </c>
    </row>
    <row r="1408" spans="1:13" ht="13.5" x14ac:dyDescent="0.25">
      <c r="A1408" s="302" t="s">
        <v>2384</v>
      </c>
      <c r="B1408" s="302" t="s">
        <v>2295</v>
      </c>
      <c r="C1408" s="302" t="s">
        <v>230</v>
      </c>
      <c r="D1408" s="273">
        <v>4562</v>
      </c>
      <c r="E1408" s="272" t="s">
        <v>2439</v>
      </c>
      <c r="F1408" s="272" t="s">
        <v>2278</v>
      </c>
      <c r="G1408" s="272" t="s">
        <v>2430</v>
      </c>
      <c r="H1408" s="302" t="s">
        <v>45</v>
      </c>
      <c r="I1408" s="302" t="s">
        <v>50</v>
      </c>
      <c r="J1408" s="302" t="s">
        <v>2376</v>
      </c>
      <c r="K1408" s="302" t="s">
        <v>184</v>
      </c>
      <c r="L1408" s="302" t="s">
        <v>40</v>
      </c>
      <c r="M1408" s="303">
        <v>375000</v>
      </c>
    </row>
    <row r="1409" spans="1:13" ht="13.5" x14ac:dyDescent="0.25">
      <c r="A1409" s="302" t="s">
        <v>2385</v>
      </c>
      <c r="B1409" s="302" t="s">
        <v>2297</v>
      </c>
      <c r="C1409" s="302" t="s">
        <v>230</v>
      </c>
      <c r="D1409" s="273">
        <v>4562</v>
      </c>
      <c r="E1409" s="272" t="s">
        <v>2439</v>
      </c>
      <c r="F1409" s="272" t="s">
        <v>2278</v>
      </c>
      <c r="G1409" s="272" t="s">
        <v>2430</v>
      </c>
      <c r="H1409" s="302" t="s">
        <v>45</v>
      </c>
      <c r="I1409" s="302" t="s">
        <v>50</v>
      </c>
      <c r="J1409" s="302" t="s">
        <v>2376</v>
      </c>
      <c r="K1409" s="302" t="s">
        <v>184</v>
      </c>
      <c r="L1409" s="302" t="s">
        <v>38</v>
      </c>
      <c r="M1409" s="303">
        <v>250000</v>
      </c>
    </row>
    <row r="1410" spans="1:13" ht="13.5" x14ac:dyDescent="0.25">
      <c r="A1410" s="302" t="s">
        <v>2386</v>
      </c>
      <c r="B1410" s="302" t="s">
        <v>2277</v>
      </c>
      <c r="C1410" s="302" t="s">
        <v>230</v>
      </c>
      <c r="D1410" s="273">
        <v>4562</v>
      </c>
      <c r="E1410" s="272" t="s">
        <v>2439</v>
      </c>
      <c r="F1410" s="272" t="s">
        <v>2278</v>
      </c>
      <c r="G1410" s="272" t="s">
        <v>2430</v>
      </c>
      <c r="H1410" s="302" t="s">
        <v>45</v>
      </c>
      <c r="I1410" s="302" t="s">
        <v>204</v>
      </c>
      <c r="J1410" s="302" t="s">
        <v>2387</v>
      </c>
      <c r="K1410" s="302" t="s">
        <v>14</v>
      </c>
      <c r="L1410" s="302" t="s">
        <v>40</v>
      </c>
      <c r="M1410" s="303">
        <v>131250</v>
      </c>
    </row>
    <row r="1411" spans="1:13" ht="13.5" x14ac:dyDescent="0.25">
      <c r="A1411" s="302" t="s">
        <v>2388</v>
      </c>
      <c r="B1411" s="302" t="s">
        <v>2281</v>
      </c>
      <c r="C1411" s="302" t="s">
        <v>230</v>
      </c>
      <c r="D1411" s="273">
        <v>4562</v>
      </c>
      <c r="E1411" s="272" t="s">
        <v>2439</v>
      </c>
      <c r="F1411" s="272" t="s">
        <v>2278</v>
      </c>
      <c r="G1411" s="272" t="s">
        <v>2430</v>
      </c>
      <c r="H1411" s="302" t="s">
        <v>45</v>
      </c>
      <c r="I1411" s="302" t="s">
        <v>204</v>
      </c>
      <c r="J1411" s="302" t="s">
        <v>2387</v>
      </c>
      <c r="K1411" s="302" t="s">
        <v>14</v>
      </c>
      <c r="L1411" s="302" t="s">
        <v>38</v>
      </c>
      <c r="M1411" s="303">
        <v>87500</v>
      </c>
    </row>
    <row r="1412" spans="1:13" ht="13.5" x14ac:dyDescent="0.25">
      <c r="A1412" s="302" t="s">
        <v>2389</v>
      </c>
      <c r="B1412" s="302" t="s">
        <v>2283</v>
      </c>
      <c r="C1412" s="302" t="s">
        <v>230</v>
      </c>
      <c r="D1412" s="273">
        <v>4562</v>
      </c>
      <c r="E1412" s="272" t="s">
        <v>2439</v>
      </c>
      <c r="F1412" s="272" t="s">
        <v>2278</v>
      </c>
      <c r="G1412" s="272" t="s">
        <v>2430</v>
      </c>
      <c r="H1412" s="302" t="s">
        <v>45</v>
      </c>
      <c r="I1412" s="302" t="s">
        <v>204</v>
      </c>
      <c r="J1412" s="302" t="s">
        <v>2387</v>
      </c>
      <c r="K1412" s="302" t="s">
        <v>186</v>
      </c>
      <c r="L1412" s="302" t="s">
        <v>40</v>
      </c>
      <c r="M1412" s="303">
        <v>187500</v>
      </c>
    </row>
    <row r="1413" spans="1:13" ht="13.5" x14ac:dyDescent="0.25">
      <c r="A1413" s="302" t="s">
        <v>2390</v>
      </c>
      <c r="B1413" s="302" t="s">
        <v>2285</v>
      </c>
      <c r="C1413" s="302" t="s">
        <v>230</v>
      </c>
      <c r="D1413" s="273">
        <v>4562</v>
      </c>
      <c r="E1413" s="272" t="s">
        <v>2439</v>
      </c>
      <c r="F1413" s="272" t="s">
        <v>2278</v>
      </c>
      <c r="G1413" s="272" t="s">
        <v>2430</v>
      </c>
      <c r="H1413" s="302" t="s">
        <v>45</v>
      </c>
      <c r="I1413" s="302" t="s">
        <v>204</v>
      </c>
      <c r="J1413" s="302" t="s">
        <v>2387</v>
      </c>
      <c r="K1413" s="302" t="s">
        <v>186</v>
      </c>
      <c r="L1413" s="302" t="s">
        <v>38</v>
      </c>
      <c r="M1413" s="303">
        <v>125000</v>
      </c>
    </row>
    <row r="1414" spans="1:13" ht="13.5" x14ac:dyDescent="0.25">
      <c r="A1414" s="302" t="s">
        <v>2391</v>
      </c>
      <c r="B1414" s="302" t="s">
        <v>2287</v>
      </c>
      <c r="C1414" s="302" t="s">
        <v>230</v>
      </c>
      <c r="D1414" s="273">
        <v>4562</v>
      </c>
      <c r="E1414" s="272" t="s">
        <v>2439</v>
      </c>
      <c r="F1414" s="272" t="s">
        <v>2278</v>
      </c>
      <c r="G1414" s="272" t="s">
        <v>2430</v>
      </c>
      <c r="H1414" s="302" t="s">
        <v>45</v>
      </c>
      <c r="I1414" s="302" t="s">
        <v>204</v>
      </c>
      <c r="J1414" s="302" t="s">
        <v>2387</v>
      </c>
      <c r="K1414" s="302" t="s">
        <v>197</v>
      </c>
      <c r="L1414" s="302" t="s">
        <v>40</v>
      </c>
      <c r="M1414" s="303">
        <v>262500</v>
      </c>
    </row>
    <row r="1415" spans="1:13" ht="13.5" x14ac:dyDescent="0.25">
      <c r="A1415" s="302" t="s">
        <v>2392</v>
      </c>
      <c r="B1415" s="302" t="s">
        <v>2289</v>
      </c>
      <c r="C1415" s="302" t="s">
        <v>230</v>
      </c>
      <c r="D1415" s="273">
        <v>4562</v>
      </c>
      <c r="E1415" s="272" t="s">
        <v>2439</v>
      </c>
      <c r="F1415" s="272" t="s">
        <v>2278</v>
      </c>
      <c r="G1415" s="272" t="s">
        <v>2430</v>
      </c>
      <c r="H1415" s="302" t="s">
        <v>45</v>
      </c>
      <c r="I1415" s="302" t="s">
        <v>204</v>
      </c>
      <c r="J1415" s="302" t="s">
        <v>2387</v>
      </c>
      <c r="K1415" s="302" t="s">
        <v>197</v>
      </c>
      <c r="L1415" s="302" t="s">
        <v>38</v>
      </c>
      <c r="M1415" s="303">
        <v>200000</v>
      </c>
    </row>
    <row r="1416" spans="1:13" ht="13.5" x14ac:dyDescent="0.25">
      <c r="A1416" s="302" t="s">
        <v>2393</v>
      </c>
      <c r="B1416" s="302" t="s">
        <v>2291</v>
      </c>
      <c r="C1416" s="302" t="s">
        <v>230</v>
      </c>
      <c r="D1416" s="273">
        <v>4562</v>
      </c>
      <c r="E1416" s="272" t="s">
        <v>2439</v>
      </c>
      <c r="F1416" s="272" t="s">
        <v>2278</v>
      </c>
      <c r="G1416" s="272" t="s">
        <v>2430</v>
      </c>
      <c r="H1416" s="302" t="s">
        <v>45</v>
      </c>
      <c r="I1416" s="302" t="s">
        <v>204</v>
      </c>
      <c r="J1416" s="302" t="s">
        <v>2387</v>
      </c>
      <c r="K1416" s="302" t="s">
        <v>185</v>
      </c>
      <c r="L1416" s="302" t="s">
        <v>40</v>
      </c>
      <c r="M1416" s="303">
        <v>262500</v>
      </c>
    </row>
    <row r="1417" spans="1:13" ht="13.5" x14ac:dyDescent="0.25">
      <c r="A1417" s="302" t="s">
        <v>2394</v>
      </c>
      <c r="B1417" s="302" t="s">
        <v>2293</v>
      </c>
      <c r="C1417" s="302" t="s">
        <v>230</v>
      </c>
      <c r="D1417" s="273">
        <v>4562</v>
      </c>
      <c r="E1417" s="272" t="s">
        <v>2439</v>
      </c>
      <c r="F1417" s="272" t="s">
        <v>2278</v>
      </c>
      <c r="G1417" s="272" t="s">
        <v>2430</v>
      </c>
      <c r="H1417" s="302" t="s">
        <v>45</v>
      </c>
      <c r="I1417" s="302" t="s">
        <v>204</v>
      </c>
      <c r="J1417" s="302" t="s">
        <v>2387</v>
      </c>
      <c r="K1417" s="302" t="s">
        <v>185</v>
      </c>
      <c r="L1417" s="302" t="s">
        <v>38</v>
      </c>
      <c r="M1417" s="303">
        <v>175000</v>
      </c>
    </row>
    <row r="1418" spans="1:13" ht="13.5" x14ac:dyDescent="0.25">
      <c r="A1418" s="302" t="s">
        <v>2395</v>
      </c>
      <c r="B1418" s="302" t="s">
        <v>2295</v>
      </c>
      <c r="C1418" s="302" t="s">
        <v>230</v>
      </c>
      <c r="D1418" s="273">
        <v>4562</v>
      </c>
      <c r="E1418" s="272" t="s">
        <v>2439</v>
      </c>
      <c r="F1418" s="272" t="s">
        <v>2278</v>
      </c>
      <c r="G1418" s="272" t="s">
        <v>2430</v>
      </c>
      <c r="H1418" s="302" t="s">
        <v>45</v>
      </c>
      <c r="I1418" s="302" t="s">
        <v>204</v>
      </c>
      <c r="J1418" s="302" t="s">
        <v>2387</v>
      </c>
      <c r="K1418" s="302" t="s">
        <v>184</v>
      </c>
      <c r="L1418" s="302" t="s">
        <v>40</v>
      </c>
      <c r="M1418" s="303">
        <v>375000</v>
      </c>
    </row>
    <row r="1419" spans="1:13" ht="13.5" x14ac:dyDescent="0.25">
      <c r="A1419" s="302" t="s">
        <v>2396</v>
      </c>
      <c r="B1419" s="302" t="s">
        <v>2297</v>
      </c>
      <c r="C1419" s="302" t="s">
        <v>230</v>
      </c>
      <c r="D1419" s="273">
        <v>4562</v>
      </c>
      <c r="E1419" s="272" t="s">
        <v>2439</v>
      </c>
      <c r="F1419" s="272" t="s">
        <v>2278</v>
      </c>
      <c r="G1419" s="272" t="s">
        <v>2430</v>
      </c>
      <c r="H1419" s="302" t="s">
        <v>45</v>
      </c>
      <c r="I1419" s="302" t="s">
        <v>204</v>
      </c>
      <c r="J1419" s="302" t="s">
        <v>2387</v>
      </c>
      <c r="K1419" s="302" t="s">
        <v>184</v>
      </c>
      <c r="L1419" s="302" t="s">
        <v>38</v>
      </c>
      <c r="M1419" s="303">
        <v>250000</v>
      </c>
    </row>
    <row r="1420" spans="1:13" ht="13.5" x14ac:dyDescent="0.25">
      <c r="A1420" s="302" t="s">
        <v>2397</v>
      </c>
      <c r="B1420" s="302" t="s">
        <v>2277</v>
      </c>
      <c r="C1420" s="302" t="s">
        <v>230</v>
      </c>
      <c r="D1420" s="273">
        <v>4562</v>
      </c>
      <c r="E1420" s="272" t="s">
        <v>2439</v>
      </c>
      <c r="F1420" s="272" t="s">
        <v>2278</v>
      </c>
      <c r="G1420" s="272" t="s">
        <v>2430</v>
      </c>
      <c r="H1420" s="302" t="s">
        <v>45</v>
      </c>
      <c r="I1420" s="302" t="s">
        <v>52</v>
      </c>
      <c r="J1420" s="302" t="s">
        <v>2398</v>
      </c>
      <c r="K1420" s="302" t="s">
        <v>14</v>
      </c>
      <c r="L1420" s="302" t="s">
        <v>40</v>
      </c>
      <c r="M1420" s="303">
        <v>131250</v>
      </c>
    </row>
    <row r="1421" spans="1:13" ht="13.5" x14ac:dyDescent="0.25">
      <c r="A1421" s="302" t="s">
        <v>2399</v>
      </c>
      <c r="B1421" s="302" t="s">
        <v>2281</v>
      </c>
      <c r="C1421" s="302" t="s">
        <v>230</v>
      </c>
      <c r="D1421" s="273">
        <v>4562</v>
      </c>
      <c r="E1421" s="272" t="s">
        <v>2439</v>
      </c>
      <c r="F1421" s="272" t="s">
        <v>2278</v>
      </c>
      <c r="G1421" s="272" t="s">
        <v>2430</v>
      </c>
      <c r="H1421" s="302" t="s">
        <v>45</v>
      </c>
      <c r="I1421" s="302" t="s">
        <v>52</v>
      </c>
      <c r="J1421" s="302" t="s">
        <v>2398</v>
      </c>
      <c r="K1421" s="302" t="s">
        <v>14</v>
      </c>
      <c r="L1421" s="302" t="s">
        <v>38</v>
      </c>
      <c r="M1421" s="303">
        <v>87500</v>
      </c>
    </row>
    <row r="1422" spans="1:13" ht="13.5" x14ac:dyDescent="0.25">
      <c r="A1422" s="302" t="s">
        <v>2400</v>
      </c>
      <c r="B1422" s="302" t="s">
        <v>2283</v>
      </c>
      <c r="C1422" s="302" t="s">
        <v>230</v>
      </c>
      <c r="D1422" s="273">
        <v>4562</v>
      </c>
      <c r="E1422" s="272" t="s">
        <v>2439</v>
      </c>
      <c r="F1422" s="272" t="s">
        <v>2278</v>
      </c>
      <c r="G1422" s="272" t="s">
        <v>2430</v>
      </c>
      <c r="H1422" s="302" t="s">
        <v>45</v>
      </c>
      <c r="I1422" s="302" t="s">
        <v>52</v>
      </c>
      <c r="J1422" s="302" t="s">
        <v>2398</v>
      </c>
      <c r="K1422" s="302" t="s">
        <v>186</v>
      </c>
      <c r="L1422" s="302" t="s">
        <v>40</v>
      </c>
      <c r="M1422" s="303">
        <v>187500</v>
      </c>
    </row>
    <row r="1423" spans="1:13" ht="13.5" x14ac:dyDescent="0.25">
      <c r="A1423" s="302" t="s">
        <v>2401</v>
      </c>
      <c r="B1423" s="302" t="s">
        <v>2285</v>
      </c>
      <c r="C1423" s="302" t="s">
        <v>230</v>
      </c>
      <c r="D1423" s="273">
        <v>4562</v>
      </c>
      <c r="E1423" s="272" t="s">
        <v>2439</v>
      </c>
      <c r="F1423" s="272" t="s">
        <v>2278</v>
      </c>
      <c r="G1423" s="272" t="s">
        <v>2430</v>
      </c>
      <c r="H1423" s="302" t="s">
        <v>45</v>
      </c>
      <c r="I1423" s="302" t="s">
        <v>52</v>
      </c>
      <c r="J1423" s="302" t="s">
        <v>2398</v>
      </c>
      <c r="K1423" s="302" t="s">
        <v>186</v>
      </c>
      <c r="L1423" s="302" t="s">
        <v>38</v>
      </c>
      <c r="M1423" s="303">
        <v>125000</v>
      </c>
    </row>
    <row r="1424" spans="1:13" ht="13.5" x14ac:dyDescent="0.25">
      <c r="A1424" s="302" t="s">
        <v>2402</v>
      </c>
      <c r="B1424" s="302" t="s">
        <v>2287</v>
      </c>
      <c r="C1424" s="302" t="s">
        <v>230</v>
      </c>
      <c r="D1424" s="273">
        <v>4562</v>
      </c>
      <c r="E1424" s="272" t="s">
        <v>2439</v>
      </c>
      <c r="F1424" s="272" t="s">
        <v>2278</v>
      </c>
      <c r="G1424" s="272" t="s">
        <v>2430</v>
      </c>
      <c r="H1424" s="302" t="s">
        <v>45</v>
      </c>
      <c r="I1424" s="302" t="s">
        <v>52</v>
      </c>
      <c r="J1424" s="302" t="s">
        <v>2398</v>
      </c>
      <c r="K1424" s="302" t="s">
        <v>197</v>
      </c>
      <c r="L1424" s="302" t="s">
        <v>40</v>
      </c>
      <c r="M1424" s="303">
        <v>262500</v>
      </c>
    </row>
    <row r="1425" spans="1:13" ht="13.5" x14ac:dyDescent="0.25">
      <c r="A1425" s="302" t="s">
        <v>2403</v>
      </c>
      <c r="B1425" s="302" t="s">
        <v>2289</v>
      </c>
      <c r="C1425" s="302" t="s">
        <v>230</v>
      </c>
      <c r="D1425" s="273">
        <v>4562</v>
      </c>
      <c r="E1425" s="272" t="s">
        <v>2439</v>
      </c>
      <c r="F1425" s="272" t="s">
        <v>2278</v>
      </c>
      <c r="G1425" s="272" t="s">
        <v>2430</v>
      </c>
      <c r="H1425" s="302" t="s">
        <v>45</v>
      </c>
      <c r="I1425" s="302" t="s">
        <v>52</v>
      </c>
      <c r="J1425" s="302" t="s">
        <v>2398</v>
      </c>
      <c r="K1425" s="302" t="s">
        <v>197</v>
      </c>
      <c r="L1425" s="302" t="s">
        <v>38</v>
      </c>
      <c r="M1425" s="303">
        <v>200000</v>
      </c>
    </row>
    <row r="1426" spans="1:13" ht="13.5" x14ac:dyDescent="0.25">
      <c r="A1426" s="302" t="s">
        <v>2404</v>
      </c>
      <c r="B1426" s="302" t="s">
        <v>2291</v>
      </c>
      <c r="C1426" s="302" t="s">
        <v>230</v>
      </c>
      <c r="D1426" s="273">
        <v>4562</v>
      </c>
      <c r="E1426" s="272" t="s">
        <v>2439</v>
      </c>
      <c r="F1426" s="272" t="s">
        <v>2278</v>
      </c>
      <c r="G1426" s="272" t="s">
        <v>2430</v>
      </c>
      <c r="H1426" s="302" t="s">
        <v>45</v>
      </c>
      <c r="I1426" s="302" t="s">
        <v>52</v>
      </c>
      <c r="J1426" s="302" t="s">
        <v>2398</v>
      </c>
      <c r="K1426" s="302" t="s">
        <v>185</v>
      </c>
      <c r="L1426" s="302" t="s">
        <v>40</v>
      </c>
      <c r="M1426" s="303">
        <v>262500</v>
      </c>
    </row>
    <row r="1427" spans="1:13" ht="13.5" x14ac:dyDescent="0.25">
      <c r="A1427" s="302" t="s">
        <v>2405</v>
      </c>
      <c r="B1427" s="302" t="s">
        <v>2293</v>
      </c>
      <c r="C1427" s="302" t="s">
        <v>230</v>
      </c>
      <c r="D1427" s="273">
        <v>4562</v>
      </c>
      <c r="E1427" s="272" t="s">
        <v>2439</v>
      </c>
      <c r="F1427" s="272" t="s">
        <v>2278</v>
      </c>
      <c r="G1427" s="272" t="s">
        <v>2430</v>
      </c>
      <c r="H1427" s="302" t="s">
        <v>45</v>
      </c>
      <c r="I1427" s="302" t="s">
        <v>52</v>
      </c>
      <c r="J1427" s="302" t="s">
        <v>2398</v>
      </c>
      <c r="K1427" s="302" t="s">
        <v>185</v>
      </c>
      <c r="L1427" s="302" t="s">
        <v>38</v>
      </c>
      <c r="M1427" s="303">
        <v>175000</v>
      </c>
    </row>
    <row r="1428" spans="1:13" ht="13.5" x14ac:dyDescent="0.25">
      <c r="A1428" s="302" t="s">
        <v>2406</v>
      </c>
      <c r="B1428" s="302" t="s">
        <v>2295</v>
      </c>
      <c r="C1428" s="302" t="s">
        <v>230</v>
      </c>
      <c r="D1428" s="273">
        <v>4562</v>
      </c>
      <c r="E1428" s="272" t="s">
        <v>2439</v>
      </c>
      <c r="F1428" s="272" t="s">
        <v>2278</v>
      </c>
      <c r="G1428" s="272" t="s">
        <v>2430</v>
      </c>
      <c r="H1428" s="302" t="s">
        <v>45</v>
      </c>
      <c r="I1428" s="302" t="s">
        <v>52</v>
      </c>
      <c r="J1428" s="302" t="s">
        <v>2398</v>
      </c>
      <c r="K1428" s="302" t="s">
        <v>184</v>
      </c>
      <c r="L1428" s="302" t="s">
        <v>40</v>
      </c>
      <c r="M1428" s="303">
        <v>375000</v>
      </c>
    </row>
    <row r="1429" spans="1:13" ht="13.5" x14ac:dyDescent="0.25">
      <c r="A1429" s="302" t="s">
        <v>2407</v>
      </c>
      <c r="B1429" s="302" t="s">
        <v>2297</v>
      </c>
      <c r="C1429" s="302" t="s">
        <v>230</v>
      </c>
      <c r="D1429" s="273">
        <v>4562</v>
      </c>
      <c r="E1429" s="272" t="s">
        <v>2439</v>
      </c>
      <c r="F1429" s="272" t="s">
        <v>2278</v>
      </c>
      <c r="G1429" s="272" t="s">
        <v>2430</v>
      </c>
      <c r="H1429" s="302" t="s">
        <v>45</v>
      </c>
      <c r="I1429" s="302" t="s">
        <v>52</v>
      </c>
      <c r="J1429" s="302" t="s">
        <v>2398</v>
      </c>
      <c r="K1429" s="302" t="s">
        <v>184</v>
      </c>
      <c r="L1429" s="302" t="s">
        <v>38</v>
      </c>
      <c r="M1429" s="303">
        <v>250000</v>
      </c>
    </row>
    <row r="1430" spans="1:13" ht="13.5" x14ac:dyDescent="0.25">
      <c r="A1430" s="302" t="s">
        <v>2408</v>
      </c>
      <c r="B1430" s="302" t="s">
        <v>2277</v>
      </c>
      <c r="C1430" s="302" t="s">
        <v>230</v>
      </c>
      <c r="D1430" s="273">
        <v>4562</v>
      </c>
      <c r="E1430" s="272" t="s">
        <v>2439</v>
      </c>
      <c r="F1430" s="272" t="s">
        <v>2278</v>
      </c>
      <c r="G1430" s="272" t="s">
        <v>2430</v>
      </c>
      <c r="H1430" s="302" t="s">
        <v>45</v>
      </c>
      <c r="I1430" s="302" t="s">
        <v>54</v>
      </c>
      <c r="J1430" s="302" t="s">
        <v>2409</v>
      </c>
      <c r="K1430" s="302" t="s">
        <v>14</v>
      </c>
      <c r="L1430" s="302" t="s">
        <v>40</v>
      </c>
      <c r="M1430" s="303">
        <v>131250</v>
      </c>
    </row>
    <row r="1431" spans="1:13" ht="13.5" x14ac:dyDescent="0.25">
      <c r="A1431" s="302" t="s">
        <v>2410</v>
      </c>
      <c r="B1431" s="302" t="s">
        <v>2281</v>
      </c>
      <c r="C1431" s="302" t="s">
        <v>230</v>
      </c>
      <c r="D1431" s="273">
        <v>4562</v>
      </c>
      <c r="E1431" s="272" t="s">
        <v>2439</v>
      </c>
      <c r="F1431" s="272" t="s">
        <v>2278</v>
      </c>
      <c r="G1431" s="272" t="s">
        <v>2430</v>
      </c>
      <c r="H1431" s="302" t="s">
        <v>45</v>
      </c>
      <c r="I1431" s="302" t="s">
        <v>54</v>
      </c>
      <c r="J1431" s="302" t="s">
        <v>2409</v>
      </c>
      <c r="K1431" s="302" t="s">
        <v>14</v>
      </c>
      <c r="L1431" s="302" t="s">
        <v>38</v>
      </c>
      <c r="M1431" s="303">
        <v>87500</v>
      </c>
    </row>
    <row r="1432" spans="1:13" ht="13.5" x14ac:dyDescent="0.25">
      <c r="A1432" s="302" t="s">
        <v>2411</v>
      </c>
      <c r="B1432" s="302" t="s">
        <v>2283</v>
      </c>
      <c r="C1432" s="302" t="s">
        <v>230</v>
      </c>
      <c r="D1432" s="273">
        <v>4562</v>
      </c>
      <c r="E1432" s="272" t="s">
        <v>2439</v>
      </c>
      <c r="F1432" s="272" t="s">
        <v>2278</v>
      </c>
      <c r="G1432" s="272" t="s">
        <v>2430</v>
      </c>
      <c r="H1432" s="302" t="s">
        <v>45</v>
      </c>
      <c r="I1432" s="302" t="s">
        <v>54</v>
      </c>
      <c r="J1432" s="302" t="s">
        <v>2409</v>
      </c>
      <c r="K1432" s="302" t="s">
        <v>186</v>
      </c>
      <c r="L1432" s="302" t="s">
        <v>40</v>
      </c>
      <c r="M1432" s="303">
        <v>187500</v>
      </c>
    </row>
    <row r="1433" spans="1:13" ht="13.5" x14ac:dyDescent="0.25">
      <c r="A1433" s="302" t="s">
        <v>2412</v>
      </c>
      <c r="B1433" s="302" t="s">
        <v>2285</v>
      </c>
      <c r="C1433" s="302" t="s">
        <v>230</v>
      </c>
      <c r="D1433" s="273">
        <v>4562</v>
      </c>
      <c r="E1433" s="272" t="s">
        <v>2439</v>
      </c>
      <c r="F1433" s="272" t="s">
        <v>2278</v>
      </c>
      <c r="G1433" s="272" t="s">
        <v>2430</v>
      </c>
      <c r="H1433" s="302" t="s">
        <v>45</v>
      </c>
      <c r="I1433" s="302" t="s">
        <v>54</v>
      </c>
      <c r="J1433" s="302" t="s">
        <v>2409</v>
      </c>
      <c r="K1433" s="302" t="s">
        <v>186</v>
      </c>
      <c r="L1433" s="302" t="s">
        <v>38</v>
      </c>
      <c r="M1433" s="303">
        <v>125000</v>
      </c>
    </row>
    <row r="1434" spans="1:13" ht="13.5" x14ac:dyDescent="0.25">
      <c r="A1434" s="302" t="s">
        <v>2413</v>
      </c>
      <c r="B1434" s="302" t="s">
        <v>2287</v>
      </c>
      <c r="C1434" s="302" t="s">
        <v>230</v>
      </c>
      <c r="D1434" s="273">
        <v>4562</v>
      </c>
      <c r="E1434" s="272" t="s">
        <v>2439</v>
      </c>
      <c r="F1434" s="272" t="s">
        <v>2278</v>
      </c>
      <c r="G1434" s="272" t="s">
        <v>2430</v>
      </c>
      <c r="H1434" s="302" t="s">
        <v>45</v>
      </c>
      <c r="I1434" s="302" t="s">
        <v>54</v>
      </c>
      <c r="J1434" s="302" t="s">
        <v>2409</v>
      </c>
      <c r="K1434" s="302" t="s">
        <v>197</v>
      </c>
      <c r="L1434" s="302" t="s">
        <v>40</v>
      </c>
      <c r="M1434" s="303">
        <v>262500</v>
      </c>
    </row>
    <row r="1435" spans="1:13" ht="13.5" x14ac:dyDescent="0.25">
      <c r="A1435" s="302" t="s">
        <v>2414</v>
      </c>
      <c r="B1435" s="302" t="s">
        <v>2289</v>
      </c>
      <c r="C1435" s="302" t="s">
        <v>230</v>
      </c>
      <c r="D1435" s="273">
        <v>4562</v>
      </c>
      <c r="E1435" s="272" t="s">
        <v>2439</v>
      </c>
      <c r="F1435" s="272" t="s">
        <v>2278</v>
      </c>
      <c r="G1435" s="272" t="s">
        <v>2430</v>
      </c>
      <c r="H1435" s="302" t="s">
        <v>45</v>
      </c>
      <c r="I1435" s="302" t="s">
        <v>54</v>
      </c>
      <c r="J1435" s="302" t="s">
        <v>2409</v>
      </c>
      <c r="K1435" s="302" t="s">
        <v>197</v>
      </c>
      <c r="L1435" s="302" t="s">
        <v>38</v>
      </c>
      <c r="M1435" s="303">
        <v>200000</v>
      </c>
    </row>
    <row r="1436" spans="1:13" ht="13.5" x14ac:dyDescent="0.25">
      <c r="A1436" s="302" t="s">
        <v>2415</v>
      </c>
      <c r="B1436" s="302" t="s">
        <v>2291</v>
      </c>
      <c r="C1436" s="302" t="s">
        <v>230</v>
      </c>
      <c r="D1436" s="273">
        <v>4562</v>
      </c>
      <c r="E1436" s="272" t="s">
        <v>2439</v>
      </c>
      <c r="F1436" s="272" t="s">
        <v>2278</v>
      </c>
      <c r="G1436" s="272" t="s">
        <v>2430</v>
      </c>
      <c r="H1436" s="302" t="s">
        <v>45</v>
      </c>
      <c r="I1436" s="302" t="s">
        <v>54</v>
      </c>
      <c r="J1436" s="302" t="s">
        <v>2409</v>
      </c>
      <c r="K1436" s="302" t="s">
        <v>185</v>
      </c>
      <c r="L1436" s="302" t="s">
        <v>40</v>
      </c>
      <c r="M1436" s="303">
        <v>262500</v>
      </c>
    </row>
    <row r="1437" spans="1:13" ht="13.5" x14ac:dyDescent="0.25">
      <c r="A1437" s="302" t="s">
        <v>2416</v>
      </c>
      <c r="B1437" s="302" t="s">
        <v>2293</v>
      </c>
      <c r="C1437" s="302" t="s">
        <v>230</v>
      </c>
      <c r="D1437" s="273">
        <v>4562</v>
      </c>
      <c r="E1437" s="272" t="s">
        <v>2439</v>
      </c>
      <c r="F1437" s="272" t="s">
        <v>2278</v>
      </c>
      <c r="G1437" s="272" t="s">
        <v>2430</v>
      </c>
      <c r="H1437" s="302" t="s">
        <v>45</v>
      </c>
      <c r="I1437" s="302" t="s">
        <v>54</v>
      </c>
      <c r="J1437" s="302" t="s">
        <v>2409</v>
      </c>
      <c r="K1437" s="302" t="s">
        <v>185</v>
      </c>
      <c r="L1437" s="302" t="s">
        <v>38</v>
      </c>
      <c r="M1437" s="303">
        <v>175000</v>
      </c>
    </row>
    <row r="1438" spans="1:13" ht="13.5" x14ac:dyDescent="0.25">
      <c r="A1438" s="302" t="s">
        <v>2417</v>
      </c>
      <c r="B1438" s="302" t="s">
        <v>2295</v>
      </c>
      <c r="C1438" s="302" t="s">
        <v>230</v>
      </c>
      <c r="D1438" s="273">
        <v>4562</v>
      </c>
      <c r="E1438" s="272" t="s">
        <v>2439</v>
      </c>
      <c r="F1438" s="272" t="s">
        <v>2278</v>
      </c>
      <c r="G1438" s="272" t="s">
        <v>2430</v>
      </c>
      <c r="H1438" s="302" t="s">
        <v>45</v>
      </c>
      <c r="I1438" s="302" t="s">
        <v>54</v>
      </c>
      <c r="J1438" s="302" t="s">
        <v>2409</v>
      </c>
      <c r="K1438" s="302" t="s">
        <v>184</v>
      </c>
      <c r="L1438" s="302" t="s">
        <v>40</v>
      </c>
      <c r="M1438" s="303">
        <v>375000</v>
      </c>
    </row>
    <row r="1439" spans="1:13" ht="13.5" x14ac:dyDescent="0.25">
      <c r="A1439" s="302" t="s">
        <v>2418</v>
      </c>
      <c r="B1439" s="302" t="s">
        <v>2297</v>
      </c>
      <c r="C1439" s="302" t="s">
        <v>230</v>
      </c>
      <c r="D1439" s="273">
        <v>4562</v>
      </c>
      <c r="E1439" s="272" t="s">
        <v>2439</v>
      </c>
      <c r="F1439" s="272" t="s">
        <v>2278</v>
      </c>
      <c r="G1439" s="272" t="s">
        <v>2430</v>
      </c>
      <c r="H1439" s="302" t="s">
        <v>45</v>
      </c>
      <c r="I1439" s="302" t="s">
        <v>54</v>
      </c>
      <c r="J1439" s="302" t="s">
        <v>2409</v>
      </c>
      <c r="K1439" s="302" t="s">
        <v>184</v>
      </c>
      <c r="L1439" s="302" t="s">
        <v>38</v>
      </c>
      <c r="M1439" s="303">
        <v>250000</v>
      </c>
    </row>
    <row r="1440" spans="1:13" ht="13.5" x14ac:dyDescent="0.25">
      <c r="A1440" s="302" t="s">
        <v>2419</v>
      </c>
      <c r="B1440" s="302" t="s">
        <v>2277</v>
      </c>
      <c r="C1440" s="302" t="s">
        <v>230</v>
      </c>
      <c r="D1440" s="273">
        <v>4562</v>
      </c>
      <c r="E1440" s="272" t="s">
        <v>2439</v>
      </c>
      <c r="F1440" s="272" t="s">
        <v>2278</v>
      </c>
      <c r="G1440" s="272" t="s">
        <v>2430</v>
      </c>
      <c r="H1440" s="302" t="s">
        <v>45</v>
      </c>
      <c r="I1440" s="302" t="s">
        <v>206</v>
      </c>
      <c r="J1440" s="302" t="s">
        <v>2420</v>
      </c>
      <c r="K1440" s="302" t="s">
        <v>14</v>
      </c>
      <c r="L1440" s="302" t="s">
        <v>40</v>
      </c>
      <c r="M1440" s="303">
        <v>131250</v>
      </c>
    </row>
    <row r="1441" spans="1:13" ht="13.5" x14ac:dyDescent="0.25">
      <c r="A1441" s="302" t="s">
        <v>2421</v>
      </c>
      <c r="B1441" s="302" t="s">
        <v>2281</v>
      </c>
      <c r="C1441" s="302" t="s">
        <v>230</v>
      </c>
      <c r="D1441" s="273">
        <v>4562</v>
      </c>
      <c r="E1441" s="272" t="s">
        <v>2439</v>
      </c>
      <c r="F1441" s="272" t="s">
        <v>2278</v>
      </c>
      <c r="G1441" s="272" t="s">
        <v>2430</v>
      </c>
      <c r="H1441" s="302" t="s">
        <v>45</v>
      </c>
      <c r="I1441" s="302" t="s">
        <v>206</v>
      </c>
      <c r="J1441" s="302" t="s">
        <v>2420</v>
      </c>
      <c r="K1441" s="302" t="s">
        <v>14</v>
      </c>
      <c r="L1441" s="302" t="s">
        <v>38</v>
      </c>
      <c r="M1441" s="303">
        <v>87500</v>
      </c>
    </row>
    <row r="1442" spans="1:13" ht="13.5" x14ac:dyDescent="0.25">
      <c r="A1442" s="302" t="s">
        <v>2422</v>
      </c>
      <c r="B1442" s="302" t="s">
        <v>2283</v>
      </c>
      <c r="C1442" s="302" t="s">
        <v>230</v>
      </c>
      <c r="D1442" s="273">
        <v>4562</v>
      </c>
      <c r="E1442" s="272" t="s">
        <v>2439</v>
      </c>
      <c r="F1442" s="272" t="s">
        <v>2278</v>
      </c>
      <c r="G1442" s="272" t="s">
        <v>2430</v>
      </c>
      <c r="H1442" s="302" t="s">
        <v>45</v>
      </c>
      <c r="I1442" s="302" t="s">
        <v>206</v>
      </c>
      <c r="J1442" s="302" t="s">
        <v>2420</v>
      </c>
      <c r="K1442" s="302" t="s">
        <v>186</v>
      </c>
      <c r="L1442" s="302" t="s">
        <v>40</v>
      </c>
      <c r="M1442" s="303">
        <v>187500</v>
      </c>
    </row>
    <row r="1443" spans="1:13" ht="13.5" x14ac:dyDescent="0.25">
      <c r="A1443" s="302" t="s">
        <v>2423</v>
      </c>
      <c r="B1443" s="302" t="s">
        <v>2285</v>
      </c>
      <c r="C1443" s="302" t="s">
        <v>230</v>
      </c>
      <c r="D1443" s="273">
        <v>4562</v>
      </c>
      <c r="E1443" s="272" t="s">
        <v>2439</v>
      </c>
      <c r="F1443" s="272" t="s">
        <v>2278</v>
      </c>
      <c r="G1443" s="272" t="s">
        <v>2430</v>
      </c>
      <c r="H1443" s="302" t="s">
        <v>45</v>
      </c>
      <c r="I1443" s="302" t="s">
        <v>206</v>
      </c>
      <c r="J1443" s="302" t="s">
        <v>2420</v>
      </c>
      <c r="K1443" s="302" t="s">
        <v>186</v>
      </c>
      <c r="L1443" s="302" t="s">
        <v>38</v>
      </c>
      <c r="M1443" s="303">
        <v>125000</v>
      </c>
    </row>
    <row r="1444" spans="1:13" ht="13.5" x14ac:dyDescent="0.25">
      <c r="A1444" s="302" t="s">
        <v>2424</v>
      </c>
      <c r="B1444" s="302" t="s">
        <v>2287</v>
      </c>
      <c r="C1444" s="302" t="s">
        <v>230</v>
      </c>
      <c r="D1444" s="273">
        <v>4562</v>
      </c>
      <c r="E1444" s="272" t="s">
        <v>2439</v>
      </c>
      <c r="F1444" s="272" t="s">
        <v>2278</v>
      </c>
      <c r="G1444" s="272" t="s">
        <v>2430</v>
      </c>
      <c r="H1444" s="302" t="s">
        <v>45</v>
      </c>
      <c r="I1444" s="302" t="s">
        <v>206</v>
      </c>
      <c r="J1444" s="302" t="s">
        <v>2420</v>
      </c>
      <c r="K1444" s="302" t="s">
        <v>197</v>
      </c>
      <c r="L1444" s="302" t="s">
        <v>40</v>
      </c>
      <c r="M1444" s="303">
        <v>262500</v>
      </c>
    </row>
    <row r="1445" spans="1:13" ht="13.5" x14ac:dyDescent="0.25">
      <c r="A1445" s="302" t="s">
        <v>2425</v>
      </c>
      <c r="B1445" s="302" t="s">
        <v>2289</v>
      </c>
      <c r="C1445" s="302" t="s">
        <v>230</v>
      </c>
      <c r="D1445" s="273">
        <v>4562</v>
      </c>
      <c r="E1445" s="272" t="s">
        <v>2439</v>
      </c>
      <c r="F1445" s="272" t="s">
        <v>2278</v>
      </c>
      <c r="G1445" s="272" t="s">
        <v>2430</v>
      </c>
      <c r="H1445" s="302" t="s">
        <v>45</v>
      </c>
      <c r="I1445" s="302" t="s">
        <v>206</v>
      </c>
      <c r="J1445" s="302" t="s">
        <v>2420</v>
      </c>
      <c r="K1445" s="302" t="s">
        <v>197</v>
      </c>
      <c r="L1445" s="302" t="s">
        <v>38</v>
      </c>
      <c r="M1445" s="303">
        <v>200000</v>
      </c>
    </row>
    <row r="1446" spans="1:13" ht="13.5" x14ac:dyDescent="0.25">
      <c r="A1446" s="302" t="s">
        <v>2426</v>
      </c>
      <c r="B1446" s="302" t="s">
        <v>2291</v>
      </c>
      <c r="C1446" s="302" t="s">
        <v>230</v>
      </c>
      <c r="D1446" s="273">
        <v>4562</v>
      </c>
      <c r="E1446" s="272" t="s">
        <v>2439</v>
      </c>
      <c r="F1446" s="272" t="s">
        <v>2278</v>
      </c>
      <c r="G1446" s="272" t="s">
        <v>2430</v>
      </c>
      <c r="H1446" s="302" t="s">
        <v>45</v>
      </c>
      <c r="I1446" s="302" t="s">
        <v>206</v>
      </c>
      <c r="J1446" s="302" t="s">
        <v>2420</v>
      </c>
      <c r="K1446" s="302" t="s">
        <v>185</v>
      </c>
      <c r="L1446" s="302" t="s">
        <v>40</v>
      </c>
      <c r="M1446" s="303">
        <v>262500</v>
      </c>
    </row>
    <row r="1447" spans="1:13" ht="13.5" x14ac:dyDescent="0.25">
      <c r="A1447" s="302" t="s">
        <v>2427</v>
      </c>
      <c r="B1447" s="302" t="s">
        <v>2293</v>
      </c>
      <c r="C1447" s="302" t="s">
        <v>230</v>
      </c>
      <c r="D1447" s="273">
        <v>4562</v>
      </c>
      <c r="E1447" s="272" t="s">
        <v>2439</v>
      </c>
      <c r="F1447" s="272" t="s">
        <v>2278</v>
      </c>
      <c r="G1447" s="272" t="s">
        <v>2430</v>
      </c>
      <c r="H1447" s="302" t="s">
        <v>45</v>
      </c>
      <c r="I1447" s="302" t="s">
        <v>206</v>
      </c>
      <c r="J1447" s="302" t="s">
        <v>2420</v>
      </c>
      <c r="K1447" s="302" t="s">
        <v>185</v>
      </c>
      <c r="L1447" s="302" t="s">
        <v>38</v>
      </c>
      <c r="M1447" s="303">
        <v>175000</v>
      </c>
    </row>
    <row r="1448" spans="1:13" ht="13.5" x14ac:dyDescent="0.25">
      <c r="A1448" s="302" t="s">
        <v>2428</v>
      </c>
      <c r="B1448" s="302" t="s">
        <v>2295</v>
      </c>
      <c r="C1448" s="302" t="s">
        <v>230</v>
      </c>
      <c r="D1448" s="273">
        <v>4562</v>
      </c>
      <c r="E1448" s="272" t="s">
        <v>2439</v>
      </c>
      <c r="F1448" s="272" t="s">
        <v>2278</v>
      </c>
      <c r="G1448" s="272" t="s">
        <v>2430</v>
      </c>
      <c r="H1448" s="302" t="s">
        <v>45</v>
      </c>
      <c r="I1448" s="302" t="s">
        <v>206</v>
      </c>
      <c r="J1448" s="302" t="s">
        <v>2420</v>
      </c>
      <c r="K1448" s="302" t="s">
        <v>184</v>
      </c>
      <c r="L1448" s="302" t="s">
        <v>40</v>
      </c>
      <c r="M1448" s="303">
        <v>375000</v>
      </c>
    </row>
    <row r="1449" spans="1:13" ht="13.5" x14ac:dyDescent="0.25">
      <c r="A1449" s="302" t="s">
        <v>2429</v>
      </c>
      <c r="B1449" s="302" t="s">
        <v>2297</v>
      </c>
      <c r="C1449" s="302" t="s">
        <v>230</v>
      </c>
      <c r="D1449" s="273">
        <v>4562</v>
      </c>
      <c r="E1449" s="272" t="s">
        <v>2439</v>
      </c>
      <c r="F1449" s="272" t="s">
        <v>2278</v>
      </c>
      <c r="G1449" s="272" t="s">
        <v>2430</v>
      </c>
      <c r="H1449" s="302" t="s">
        <v>45</v>
      </c>
      <c r="I1449" s="302" t="s">
        <v>206</v>
      </c>
      <c r="J1449" s="302" t="s">
        <v>2420</v>
      </c>
      <c r="K1449" s="302" t="s">
        <v>184</v>
      </c>
      <c r="L1449" s="302" t="s">
        <v>38</v>
      </c>
      <c r="M1449" s="303">
        <v>250000</v>
      </c>
    </row>
  </sheetData>
  <sheetProtection algorithmName="SHA-512" hashValue="3umxWR9X7wyhG9Ohkoph7ytHMJ1SKKpgF7GIA3Z5UiB0jJ0TIyRzku7+KpFmlkdctrjmsbpEWuKM7nwCV4YgAg==" saltValue="vfMDYoSXWsQyNXQ0AbqRuw==" spinCount="100000" sheet="1" objects="1" scenarios="1" pivotTables="0"/>
  <autoFilter ref="A1:M1449"/>
  <sortState ref="A2:M2576">
    <sortCondition ref="E1"/>
  </sortState>
  <phoneticPr fontId="14"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145"/>
  <sheetViews>
    <sheetView showGridLines="0" showRowColHeaders="0" workbookViewId="0">
      <selection activeCell="D3" sqref="D3"/>
    </sheetView>
  </sheetViews>
  <sheetFormatPr defaultRowHeight="12.75" x14ac:dyDescent="0.2"/>
  <cols>
    <col min="1" max="1" width="12.5703125" bestFit="1" customWidth="1"/>
    <col min="2" max="2" width="11.85546875" bestFit="1" customWidth="1"/>
    <col min="3" max="3" width="12.85546875" bestFit="1" customWidth="1"/>
    <col min="4" max="4" width="4.5703125" bestFit="1" customWidth="1"/>
    <col min="5" max="5" width="22.28515625" bestFit="1" customWidth="1"/>
    <col min="6" max="6" width="14.140625" bestFit="1" customWidth="1"/>
    <col min="7" max="7" width="14.5703125" bestFit="1" customWidth="1"/>
    <col min="8" max="8" width="11.140625" bestFit="1" customWidth="1"/>
    <col min="9" max="9" width="14.42578125" bestFit="1" customWidth="1"/>
    <col min="10" max="10" width="14.7109375" bestFit="1" customWidth="1"/>
    <col min="11" max="11" width="9.85546875" bestFit="1" customWidth="1"/>
    <col min="12" max="12" width="5.140625" bestFit="1" customWidth="1"/>
    <col min="13" max="13" width="5.7109375" bestFit="1" customWidth="1"/>
  </cols>
  <sheetData>
    <row r="1" spans="1:13" x14ac:dyDescent="0.2">
      <c r="A1" s="127" t="s">
        <v>123</v>
      </c>
      <c r="B1" s="127" t="s">
        <v>124</v>
      </c>
      <c r="C1" s="127" t="s">
        <v>125</v>
      </c>
      <c r="D1" s="127" t="s">
        <v>126</v>
      </c>
      <c r="E1" s="127" t="s">
        <v>127</v>
      </c>
      <c r="F1" s="127" t="s">
        <v>128</v>
      </c>
      <c r="G1" s="127" t="s">
        <v>207</v>
      </c>
      <c r="H1" s="127" t="s">
        <v>208</v>
      </c>
      <c r="I1" s="127" t="s">
        <v>209</v>
      </c>
      <c r="J1" s="127" t="s">
        <v>210</v>
      </c>
      <c r="K1" s="127" t="s">
        <v>211</v>
      </c>
      <c r="L1" s="127" t="s">
        <v>212</v>
      </c>
      <c r="M1" s="127" t="s">
        <v>213</v>
      </c>
    </row>
    <row r="2" spans="1:13" x14ac:dyDescent="0.2">
      <c r="A2" s="95" t="s">
        <v>1779</v>
      </c>
      <c r="B2" s="95" t="s">
        <v>1780</v>
      </c>
      <c r="C2" s="95" t="s">
        <v>147</v>
      </c>
      <c r="D2" s="96">
        <v>5111</v>
      </c>
      <c r="E2" s="95" t="s">
        <v>59</v>
      </c>
      <c r="F2" s="95" t="s">
        <v>148</v>
      </c>
      <c r="G2" s="95" t="s">
        <v>63</v>
      </c>
      <c r="H2" s="95" t="s">
        <v>56</v>
      </c>
      <c r="I2" s="95" t="s">
        <v>1781</v>
      </c>
      <c r="J2" s="95" t="s">
        <v>1782</v>
      </c>
      <c r="K2" s="95" t="s">
        <v>185</v>
      </c>
      <c r="L2" s="95" t="s">
        <v>40</v>
      </c>
      <c r="M2" s="97">
        <v>295</v>
      </c>
    </row>
    <row r="3" spans="1:13" x14ac:dyDescent="0.2">
      <c r="A3" s="95" t="s">
        <v>1783</v>
      </c>
      <c r="B3" s="95" t="s">
        <v>1784</v>
      </c>
      <c r="C3" s="95" t="s">
        <v>147</v>
      </c>
      <c r="D3" s="96">
        <v>5111</v>
      </c>
      <c r="E3" s="95" t="s">
        <v>59</v>
      </c>
      <c r="F3" s="95" t="s">
        <v>148</v>
      </c>
      <c r="G3" s="95" t="s">
        <v>63</v>
      </c>
      <c r="H3" s="95" t="s">
        <v>56</v>
      </c>
      <c r="I3" s="95" t="s">
        <v>1781</v>
      </c>
      <c r="J3" s="95" t="s">
        <v>1782</v>
      </c>
      <c r="K3" s="95" t="s">
        <v>184</v>
      </c>
      <c r="L3" s="95" t="s">
        <v>40</v>
      </c>
      <c r="M3" s="97">
        <v>442.5</v>
      </c>
    </row>
    <row r="4" spans="1:13" x14ac:dyDescent="0.2">
      <c r="A4" s="95" t="s">
        <v>1785</v>
      </c>
      <c r="B4" s="95" t="s">
        <v>1786</v>
      </c>
      <c r="C4" s="95" t="s">
        <v>147</v>
      </c>
      <c r="D4" s="96">
        <v>5111</v>
      </c>
      <c r="E4" s="95" t="s">
        <v>59</v>
      </c>
      <c r="F4" s="95" t="s">
        <v>148</v>
      </c>
      <c r="G4" s="95" t="s">
        <v>63</v>
      </c>
      <c r="H4" s="95" t="s">
        <v>56</v>
      </c>
      <c r="I4" s="95" t="s">
        <v>1781</v>
      </c>
      <c r="J4" s="95" t="s">
        <v>1782</v>
      </c>
      <c r="K4" s="95" t="s">
        <v>197</v>
      </c>
      <c r="L4" s="95" t="s">
        <v>40</v>
      </c>
      <c r="M4" s="97">
        <v>236</v>
      </c>
    </row>
    <row r="5" spans="1:13" x14ac:dyDescent="0.2">
      <c r="A5" s="95" t="s">
        <v>1787</v>
      </c>
      <c r="B5" s="95" t="s">
        <v>1788</v>
      </c>
      <c r="C5" s="95" t="s">
        <v>147</v>
      </c>
      <c r="D5" s="96">
        <v>5111</v>
      </c>
      <c r="E5" s="95" t="s">
        <v>59</v>
      </c>
      <c r="F5" s="95" t="s">
        <v>148</v>
      </c>
      <c r="G5" s="95" t="s">
        <v>63</v>
      </c>
      <c r="H5" s="95" t="s">
        <v>56</v>
      </c>
      <c r="I5" s="95" t="s">
        <v>1781</v>
      </c>
      <c r="J5" s="95" t="s">
        <v>1782</v>
      </c>
      <c r="K5" s="95" t="s">
        <v>185</v>
      </c>
      <c r="L5" s="95" t="s">
        <v>38</v>
      </c>
      <c r="M5" s="97">
        <v>177</v>
      </c>
    </row>
    <row r="6" spans="1:13" x14ac:dyDescent="0.2">
      <c r="A6" s="95" t="s">
        <v>1789</v>
      </c>
      <c r="B6" s="95" t="s">
        <v>1790</v>
      </c>
      <c r="C6" s="95" t="s">
        <v>147</v>
      </c>
      <c r="D6" s="96">
        <v>5111</v>
      </c>
      <c r="E6" s="95" t="s">
        <v>59</v>
      </c>
      <c r="F6" s="95" t="s">
        <v>148</v>
      </c>
      <c r="G6" s="95" t="s">
        <v>63</v>
      </c>
      <c r="H6" s="95" t="s">
        <v>56</v>
      </c>
      <c r="I6" s="95" t="s">
        <v>1781</v>
      </c>
      <c r="J6" s="95" t="s">
        <v>1782</v>
      </c>
      <c r="K6" s="95" t="s">
        <v>184</v>
      </c>
      <c r="L6" s="95" t="s">
        <v>38</v>
      </c>
      <c r="M6" s="97">
        <v>295</v>
      </c>
    </row>
    <row r="7" spans="1:13" x14ac:dyDescent="0.2">
      <c r="A7" s="95" t="s">
        <v>1791</v>
      </c>
      <c r="B7" s="95" t="s">
        <v>1792</v>
      </c>
      <c r="C7" s="95" t="s">
        <v>147</v>
      </c>
      <c r="D7" s="96">
        <v>5111</v>
      </c>
      <c r="E7" s="95" t="s">
        <v>59</v>
      </c>
      <c r="F7" s="95" t="s">
        <v>148</v>
      </c>
      <c r="G7" s="95" t="s">
        <v>63</v>
      </c>
      <c r="H7" s="95" t="s">
        <v>56</v>
      </c>
      <c r="I7" s="95" t="s">
        <v>1781</v>
      </c>
      <c r="J7" s="95" t="s">
        <v>1782</v>
      </c>
      <c r="K7" s="95" t="s">
        <v>197</v>
      </c>
      <c r="L7" s="95" t="s">
        <v>38</v>
      </c>
      <c r="M7" s="97">
        <v>147.5</v>
      </c>
    </row>
    <row r="8" spans="1:13" x14ac:dyDescent="0.2">
      <c r="A8" s="95" t="s">
        <v>1793</v>
      </c>
      <c r="B8" s="95" t="s">
        <v>1780</v>
      </c>
      <c r="C8" s="95" t="s">
        <v>147</v>
      </c>
      <c r="D8" s="96">
        <v>5111</v>
      </c>
      <c r="E8" s="95" t="s">
        <v>59</v>
      </c>
      <c r="F8" s="95" t="s">
        <v>148</v>
      </c>
      <c r="G8" s="95" t="s">
        <v>63</v>
      </c>
      <c r="H8" s="95" t="s">
        <v>56</v>
      </c>
      <c r="I8" s="95" t="s">
        <v>1794</v>
      </c>
      <c r="J8" s="95" t="s">
        <v>1795</v>
      </c>
      <c r="K8" s="95" t="s">
        <v>185</v>
      </c>
      <c r="L8" s="95" t="s">
        <v>40</v>
      </c>
      <c r="M8" s="97">
        <v>270.3</v>
      </c>
    </row>
    <row r="9" spans="1:13" x14ac:dyDescent="0.2">
      <c r="A9" s="95" t="s">
        <v>1796</v>
      </c>
      <c r="B9" s="95" t="s">
        <v>1784</v>
      </c>
      <c r="C9" s="95" t="s">
        <v>147</v>
      </c>
      <c r="D9" s="96">
        <v>5111</v>
      </c>
      <c r="E9" s="95" t="s">
        <v>59</v>
      </c>
      <c r="F9" s="95" t="s">
        <v>148</v>
      </c>
      <c r="G9" s="95" t="s">
        <v>63</v>
      </c>
      <c r="H9" s="95" t="s">
        <v>56</v>
      </c>
      <c r="I9" s="95" t="s">
        <v>1794</v>
      </c>
      <c r="J9" s="95" t="s">
        <v>1795</v>
      </c>
      <c r="K9" s="95" t="s">
        <v>184</v>
      </c>
      <c r="L9" s="95" t="s">
        <v>40</v>
      </c>
      <c r="M9" s="97">
        <v>405.4</v>
      </c>
    </row>
    <row r="10" spans="1:13" x14ac:dyDescent="0.2">
      <c r="A10" s="95" t="s">
        <v>1797</v>
      </c>
      <c r="B10" s="95" t="s">
        <v>1786</v>
      </c>
      <c r="C10" s="95" t="s">
        <v>147</v>
      </c>
      <c r="D10" s="96">
        <v>5111</v>
      </c>
      <c r="E10" s="95" t="s">
        <v>59</v>
      </c>
      <c r="F10" s="95" t="s">
        <v>148</v>
      </c>
      <c r="G10" s="95" t="s">
        <v>63</v>
      </c>
      <c r="H10" s="95" t="s">
        <v>56</v>
      </c>
      <c r="I10" s="95" t="s">
        <v>1794</v>
      </c>
      <c r="J10" s="95" t="s">
        <v>1795</v>
      </c>
      <c r="K10" s="95" t="s">
        <v>197</v>
      </c>
      <c r="L10" s="95" t="s">
        <v>40</v>
      </c>
      <c r="M10" s="97">
        <v>216.2</v>
      </c>
    </row>
    <row r="11" spans="1:13" x14ac:dyDescent="0.2">
      <c r="A11" s="95" t="s">
        <v>1798</v>
      </c>
      <c r="B11" s="95" t="s">
        <v>1788</v>
      </c>
      <c r="C11" s="95" t="s">
        <v>147</v>
      </c>
      <c r="D11" s="96">
        <v>5111</v>
      </c>
      <c r="E11" s="95" t="s">
        <v>59</v>
      </c>
      <c r="F11" s="95" t="s">
        <v>148</v>
      </c>
      <c r="G11" s="95" t="s">
        <v>63</v>
      </c>
      <c r="H11" s="95" t="s">
        <v>56</v>
      </c>
      <c r="I11" s="95" t="s">
        <v>1794</v>
      </c>
      <c r="J11" s="95" t="s">
        <v>1795</v>
      </c>
      <c r="K11" s="95" t="s">
        <v>185</v>
      </c>
      <c r="L11" s="95" t="s">
        <v>38</v>
      </c>
      <c r="M11" s="97">
        <v>162.19999999999999</v>
      </c>
    </row>
    <row r="12" spans="1:13" x14ac:dyDescent="0.2">
      <c r="A12" s="95" t="s">
        <v>1799</v>
      </c>
      <c r="B12" s="95" t="s">
        <v>1790</v>
      </c>
      <c r="C12" s="95" t="s">
        <v>147</v>
      </c>
      <c r="D12" s="96">
        <v>5111</v>
      </c>
      <c r="E12" s="95" t="s">
        <v>59</v>
      </c>
      <c r="F12" s="95" t="s">
        <v>148</v>
      </c>
      <c r="G12" s="95" t="s">
        <v>63</v>
      </c>
      <c r="H12" s="95" t="s">
        <v>56</v>
      </c>
      <c r="I12" s="95" t="s">
        <v>1794</v>
      </c>
      <c r="J12" s="95" t="s">
        <v>1795</v>
      </c>
      <c r="K12" s="95" t="s">
        <v>184</v>
      </c>
      <c r="L12" s="95" t="s">
        <v>38</v>
      </c>
      <c r="M12" s="97">
        <v>270.3</v>
      </c>
    </row>
    <row r="13" spans="1:13" x14ac:dyDescent="0.2">
      <c r="A13" s="95" t="s">
        <v>1800</v>
      </c>
      <c r="B13" s="95" t="s">
        <v>1792</v>
      </c>
      <c r="C13" s="95" t="s">
        <v>147</v>
      </c>
      <c r="D13" s="96">
        <v>5111</v>
      </c>
      <c r="E13" s="95" t="s">
        <v>59</v>
      </c>
      <c r="F13" s="95" t="s">
        <v>148</v>
      </c>
      <c r="G13" s="95" t="s">
        <v>63</v>
      </c>
      <c r="H13" s="95" t="s">
        <v>56</v>
      </c>
      <c r="I13" s="95" t="s">
        <v>1794</v>
      </c>
      <c r="J13" s="95" t="s">
        <v>1795</v>
      </c>
      <c r="K13" s="95" t="s">
        <v>197</v>
      </c>
      <c r="L13" s="95" t="s">
        <v>38</v>
      </c>
      <c r="M13" s="97">
        <v>135.1</v>
      </c>
    </row>
    <row r="14" spans="1:13" x14ac:dyDescent="0.2">
      <c r="A14" s="95" t="s">
        <v>1801</v>
      </c>
      <c r="B14" s="95" t="s">
        <v>1780</v>
      </c>
      <c r="C14" s="95" t="s">
        <v>147</v>
      </c>
      <c r="D14" s="96">
        <v>5111</v>
      </c>
      <c r="E14" s="95" t="s">
        <v>59</v>
      </c>
      <c r="F14" s="95" t="s">
        <v>148</v>
      </c>
      <c r="G14" s="95" t="s">
        <v>63</v>
      </c>
      <c r="H14" s="95" t="s">
        <v>56</v>
      </c>
      <c r="I14" s="95" t="s">
        <v>1802</v>
      </c>
      <c r="J14" s="95" t="s">
        <v>1803</v>
      </c>
      <c r="K14" s="95" t="s">
        <v>185</v>
      </c>
      <c r="L14" s="95" t="s">
        <v>40</v>
      </c>
      <c r="M14" s="97">
        <v>247.7</v>
      </c>
    </row>
    <row r="15" spans="1:13" x14ac:dyDescent="0.2">
      <c r="A15" s="95" t="s">
        <v>1804</v>
      </c>
      <c r="B15" s="95" t="s">
        <v>1784</v>
      </c>
      <c r="C15" s="95" t="s">
        <v>147</v>
      </c>
      <c r="D15" s="96">
        <v>5111</v>
      </c>
      <c r="E15" s="95" t="s">
        <v>59</v>
      </c>
      <c r="F15" s="95" t="s">
        <v>148</v>
      </c>
      <c r="G15" s="95" t="s">
        <v>63</v>
      </c>
      <c r="H15" s="95" t="s">
        <v>56</v>
      </c>
      <c r="I15" s="95" t="s">
        <v>1802</v>
      </c>
      <c r="J15" s="95" t="s">
        <v>1803</v>
      </c>
      <c r="K15" s="95" t="s">
        <v>184</v>
      </c>
      <c r="L15" s="95" t="s">
        <v>40</v>
      </c>
      <c r="M15" s="97">
        <v>371.5</v>
      </c>
    </row>
    <row r="16" spans="1:13" x14ac:dyDescent="0.2">
      <c r="A16" s="95" t="s">
        <v>1805</v>
      </c>
      <c r="B16" s="95" t="s">
        <v>1786</v>
      </c>
      <c r="C16" s="95" t="s">
        <v>147</v>
      </c>
      <c r="D16" s="96">
        <v>5111</v>
      </c>
      <c r="E16" s="95" t="s">
        <v>59</v>
      </c>
      <c r="F16" s="95" t="s">
        <v>148</v>
      </c>
      <c r="G16" s="95" t="s">
        <v>63</v>
      </c>
      <c r="H16" s="95" t="s">
        <v>56</v>
      </c>
      <c r="I16" s="95" t="s">
        <v>1802</v>
      </c>
      <c r="J16" s="95" t="s">
        <v>1803</v>
      </c>
      <c r="K16" s="95" t="s">
        <v>197</v>
      </c>
      <c r="L16" s="95" t="s">
        <v>40</v>
      </c>
      <c r="M16" s="97">
        <v>198.1</v>
      </c>
    </row>
    <row r="17" spans="1:13" x14ac:dyDescent="0.2">
      <c r="A17" s="95" t="s">
        <v>1806</v>
      </c>
      <c r="B17" s="95" t="s">
        <v>1788</v>
      </c>
      <c r="C17" s="95" t="s">
        <v>147</v>
      </c>
      <c r="D17" s="96">
        <v>5111</v>
      </c>
      <c r="E17" s="95" t="s">
        <v>59</v>
      </c>
      <c r="F17" s="95" t="s">
        <v>148</v>
      </c>
      <c r="G17" s="95" t="s">
        <v>63</v>
      </c>
      <c r="H17" s="95" t="s">
        <v>56</v>
      </c>
      <c r="I17" s="95" t="s">
        <v>1802</v>
      </c>
      <c r="J17" s="95" t="s">
        <v>1803</v>
      </c>
      <c r="K17" s="95" t="s">
        <v>185</v>
      </c>
      <c r="L17" s="95" t="s">
        <v>38</v>
      </c>
      <c r="M17" s="97">
        <v>148.6</v>
      </c>
    </row>
    <row r="18" spans="1:13" x14ac:dyDescent="0.2">
      <c r="A18" s="95" t="s">
        <v>1807</v>
      </c>
      <c r="B18" s="95" t="s">
        <v>1790</v>
      </c>
      <c r="C18" s="95" t="s">
        <v>147</v>
      </c>
      <c r="D18" s="96">
        <v>5111</v>
      </c>
      <c r="E18" s="95" t="s">
        <v>59</v>
      </c>
      <c r="F18" s="95" t="s">
        <v>148</v>
      </c>
      <c r="G18" s="95" t="s">
        <v>63</v>
      </c>
      <c r="H18" s="95" t="s">
        <v>56</v>
      </c>
      <c r="I18" s="95" t="s">
        <v>1802</v>
      </c>
      <c r="J18" s="95" t="s">
        <v>1803</v>
      </c>
      <c r="K18" s="95" t="s">
        <v>184</v>
      </c>
      <c r="L18" s="95" t="s">
        <v>38</v>
      </c>
      <c r="M18" s="97">
        <v>247.7</v>
      </c>
    </row>
    <row r="19" spans="1:13" x14ac:dyDescent="0.2">
      <c r="A19" s="95" t="s">
        <v>1808</v>
      </c>
      <c r="B19" s="95" t="s">
        <v>1792</v>
      </c>
      <c r="C19" s="95" t="s">
        <v>147</v>
      </c>
      <c r="D19" s="96">
        <v>5111</v>
      </c>
      <c r="E19" s="95" t="s">
        <v>59</v>
      </c>
      <c r="F19" s="95" t="s">
        <v>148</v>
      </c>
      <c r="G19" s="95" t="s">
        <v>63</v>
      </c>
      <c r="H19" s="95" t="s">
        <v>56</v>
      </c>
      <c r="I19" s="95" t="s">
        <v>1802</v>
      </c>
      <c r="J19" s="95" t="s">
        <v>1803</v>
      </c>
      <c r="K19" s="95" t="s">
        <v>197</v>
      </c>
      <c r="L19" s="95" t="s">
        <v>38</v>
      </c>
      <c r="M19" s="97">
        <v>123.8</v>
      </c>
    </row>
    <row r="20" spans="1:13" x14ac:dyDescent="0.2">
      <c r="A20" s="95" t="s">
        <v>1809</v>
      </c>
      <c r="B20" s="95" t="s">
        <v>1780</v>
      </c>
      <c r="C20" s="95" t="s">
        <v>147</v>
      </c>
      <c r="D20" s="96">
        <v>5111</v>
      </c>
      <c r="E20" s="95" t="s">
        <v>59</v>
      </c>
      <c r="F20" s="95" t="s">
        <v>148</v>
      </c>
      <c r="G20" s="95" t="s">
        <v>63</v>
      </c>
      <c r="H20" s="95" t="s">
        <v>56</v>
      </c>
      <c r="I20" s="95" t="s">
        <v>57</v>
      </c>
      <c r="J20" s="95" t="s">
        <v>58</v>
      </c>
      <c r="K20" s="95" t="s">
        <v>185</v>
      </c>
      <c r="L20" s="95" t="s">
        <v>40</v>
      </c>
      <c r="M20" s="97">
        <v>226.9</v>
      </c>
    </row>
    <row r="21" spans="1:13" x14ac:dyDescent="0.2">
      <c r="A21" s="95" t="s">
        <v>1810</v>
      </c>
      <c r="B21" s="95" t="s">
        <v>1784</v>
      </c>
      <c r="C21" s="95" t="s">
        <v>147</v>
      </c>
      <c r="D21" s="96">
        <v>5111</v>
      </c>
      <c r="E21" s="95" t="s">
        <v>59</v>
      </c>
      <c r="F21" s="95" t="s">
        <v>148</v>
      </c>
      <c r="G21" s="95" t="s">
        <v>63</v>
      </c>
      <c r="H21" s="95" t="s">
        <v>56</v>
      </c>
      <c r="I21" s="95" t="s">
        <v>57</v>
      </c>
      <c r="J21" s="95" t="s">
        <v>58</v>
      </c>
      <c r="K21" s="95" t="s">
        <v>184</v>
      </c>
      <c r="L21" s="95" t="s">
        <v>40</v>
      </c>
      <c r="M21" s="97">
        <v>340.4</v>
      </c>
    </row>
    <row r="22" spans="1:13" x14ac:dyDescent="0.2">
      <c r="A22" s="95" t="s">
        <v>1811</v>
      </c>
      <c r="B22" s="95" t="s">
        <v>1786</v>
      </c>
      <c r="C22" s="95" t="s">
        <v>147</v>
      </c>
      <c r="D22" s="96">
        <v>5111</v>
      </c>
      <c r="E22" s="95" t="s">
        <v>59</v>
      </c>
      <c r="F22" s="95" t="s">
        <v>148</v>
      </c>
      <c r="G22" s="95" t="s">
        <v>63</v>
      </c>
      <c r="H22" s="95" t="s">
        <v>56</v>
      </c>
      <c r="I22" s="95" t="s">
        <v>57</v>
      </c>
      <c r="J22" s="95" t="s">
        <v>58</v>
      </c>
      <c r="K22" s="95" t="s">
        <v>197</v>
      </c>
      <c r="L22" s="95" t="s">
        <v>40</v>
      </c>
      <c r="M22" s="97">
        <v>181.5</v>
      </c>
    </row>
    <row r="23" spans="1:13" x14ac:dyDescent="0.2">
      <c r="A23" s="95" t="s">
        <v>1812</v>
      </c>
      <c r="B23" s="95" t="s">
        <v>1788</v>
      </c>
      <c r="C23" s="95" t="s">
        <v>147</v>
      </c>
      <c r="D23" s="96">
        <v>5111</v>
      </c>
      <c r="E23" s="95" t="s">
        <v>59</v>
      </c>
      <c r="F23" s="95" t="s">
        <v>148</v>
      </c>
      <c r="G23" s="95" t="s">
        <v>63</v>
      </c>
      <c r="H23" s="95" t="s">
        <v>56</v>
      </c>
      <c r="I23" s="95" t="s">
        <v>57</v>
      </c>
      <c r="J23" s="95" t="s">
        <v>58</v>
      </c>
      <c r="K23" s="95" t="s">
        <v>185</v>
      </c>
      <c r="L23" s="95" t="s">
        <v>38</v>
      </c>
      <c r="M23" s="97">
        <v>136.1</v>
      </c>
    </row>
    <row r="24" spans="1:13" x14ac:dyDescent="0.2">
      <c r="A24" s="95" t="s">
        <v>1813</v>
      </c>
      <c r="B24" s="95" t="s">
        <v>1790</v>
      </c>
      <c r="C24" s="95" t="s">
        <v>147</v>
      </c>
      <c r="D24" s="96">
        <v>5111</v>
      </c>
      <c r="E24" s="95" t="s">
        <v>59</v>
      </c>
      <c r="F24" s="95" t="s">
        <v>148</v>
      </c>
      <c r="G24" s="95" t="s">
        <v>63</v>
      </c>
      <c r="H24" s="95" t="s">
        <v>56</v>
      </c>
      <c r="I24" s="95" t="s">
        <v>57</v>
      </c>
      <c r="J24" s="95" t="s">
        <v>58</v>
      </c>
      <c r="K24" s="95" t="s">
        <v>184</v>
      </c>
      <c r="L24" s="95" t="s">
        <v>38</v>
      </c>
      <c r="M24" s="97">
        <v>226.9</v>
      </c>
    </row>
    <row r="25" spans="1:13" x14ac:dyDescent="0.2">
      <c r="A25" s="95" t="s">
        <v>1814</v>
      </c>
      <c r="B25" s="95" t="s">
        <v>1792</v>
      </c>
      <c r="C25" s="95" t="s">
        <v>147</v>
      </c>
      <c r="D25" s="96">
        <v>5111</v>
      </c>
      <c r="E25" s="95" t="s">
        <v>59</v>
      </c>
      <c r="F25" s="95" t="s">
        <v>148</v>
      </c>
      <c r="G25" s="95" t="s">
        <v>63</v>
      </c>
      <c r="H25" s="95" t="s">
        <v>56</v>
      </c>
      <c r="I25" s="95" t="s">
        <v>57</v>
      </c>
      <c r="J25" s="95" t="s">
        <v>58</v>
      </c>
      <c r="K25" s="95" t="s">
        <v>197</v>
      </c>
      <c r="L25" s="95" t="s">
        <v>38</v>
      </c>
      <c r="M25" s="97">
        <v>113.5</v>
      </c>
    </row>
    <row r="26" spans="1:13" x14ac:dyDescent="0.2">
      <c r="A26" s="95" t="s">
        <v>1815</v>
      </c>
      <c r="B26" s="95" t="s">
        <v>1780</v>
      </c>
      <c r="C26" s="95" t="s">
        <v>147</v>
      </c>
      <c r="D26" s="96">
        <v>5111</v>
      </c>
      <c r="E26" s="95" t="s">
        <v>59</v>
      </c>
      <c r="F26" s="95" t="s">
        <v>148</v>
      </c>
      <c r="G26" s="95" t="s">
        <v>63</v>
      </c>
      <c r="H26" s="95" t="s">
        <v>56</v>
      </c>
      <c r="I26" s="95" t="s">
        <v>156</v>
      </c>
      <c r="J26" s="95" t="s">
        <v>157</v>
      </c>
      <c r="K26" s="95" t="s">
        <v>185</v>
      </c>
      <c r="L26" s="95" t="s">
        <v>40</v>
      </c>
      <c r="M26" s="97">
        <v>207.9</v>
      </c>
    </row>
    <row r="27" spans="1:13" x14ac:dyDescent="0.2">
      <c r="A27" s="95" t="s">
        <v>1816</v>
      </c>
      <c r="B27" s="95" t="s">
        <v>1784</v>
      </c>
      <c r="C27" s="95" t="s">
        <v>147</v>
      </c>
      <c r="D27" s="96">
        <v>5111</v>
      </c>
      <c r="E27" s="95" t="s">
        <v>59</v>
      </c>
      <c r="F27" s="95" t="s">
        <v>148</v>
      </c>
      <c r="G27" s="95" t="s">
        <v>63</v>
      </c>
      <c r="H27" s="95" t="s">
        <v>56</v>
      </c>
      <c r="I27" s="95" t="s">
        <v>156</v>
      </c>
      <c r="J27" s="95" t="s">
        <v>157</v>
      </c>
      <c r="K27" s="95" t="s">
        <v>184</v>
      </c>
      <c r="L27" s="95" t="s">
        <v>40</v>
      </c>
      <c r="M27" s="97">
        <v>311.8</v>
      </c>
    </row>
    <row r="28" spans="1:13" x14ac:dyDescent="0.2">
      <c r="A28" s="95" t="s">
        <v>1817</v>
      </c>
      <c r="B28" s="95" t="s">
        <v>1786</v>
      </c>
      <c r="C28" s="95" t="s">
        <v>147</v>
      </c>
      <c r="D28" s="96">
        <v>5111</v>
      </c>
      <c r="E28" s="95" t="s">
        <v>59</v>
      </c>
      <c r="F28" s="95" t="s">
        <v>148</v>
      </c>
      <c r="G28" s="95" t="s">
        <v>63</v>
      </c>
      <c r="H28" s="95" t="s">
        <v>56</v>
      </c>
      <c r="I28" s="95" t="s">
        <v>156</v>
      </c>
      <c r="J28" s="95" t="s">
        <v>157</v>
      </c>
      <c r="K28" s="95" t="s">
        <v>197</v>
      </c>
      <c r="L28" s="95" t="s">
        <v>40</v>
      </c>
      <c r="M28" s="97">
        <v>166.3</v>
      </c>
    </row>
    <row r="29" spans="1:13" x14ac:dyDescent="0.2">
      <c r="A29" s="95" t="s">
        <v>1818</v>
      </c>
      <c r="B29" s="95" t="s">
        <v>1788</v>
      </c>
      <c r="C29" s="95" t="s">
        <v>147</v>
      </c>
      <c r="D29" s="96">
        <v>5111</v>
      </c>
      <c r="E29" s="95" t="s">
        <v>59</v>
      </c>
      <c r="F29" s="95" t="s">
        <v>148</v>
      </c>
      <c r="G29" s="95" t="s">
        <v>63</v>
      </c>
      <c r="H29" s="95" t="s">
        <v>56</v>
      </c>
      <c r="I29" s="95" t="s">
        <v>156</v>
      </c>
      <c r="J29" s="95" t="s">
        <v>157</v>
      </c>
      <c r="K29" s="95" t="s">
        <v>185</v>
      </c>
      <c r="L29" s="95" t="s">
        <v>38</v>
      </c>
      <c r="M29" s="97">
        <v>124.7</v>
      </c>
    </row>
    <row r="30" spans="1:13" x14ac:dyDescent="0.2">
      <c r="A30" s="95" t="s">
        <v>1819</v>
      </c>
      <c r="B30" s="95" t="s">
        <v>1790</v>
      </c>
      <c r="C30" s="95" t="s">
        <v>147</v>
      </c>
      <c r="D30" s="96">
        <v>5111</v>
      </c>
      <c r="E30" s="95" t="s">
        <v>59</v>
      </c>
      <c r="F30" s="95" t="s">
        <v>148</v>
      </c>
      <c r="G30" s="95" t="s">
        <v>63</v>
      </c>
      <c r="H30" s="95" t="s">
        <v>56</v>
      </c>
      <c r="I30" s="95" t="s">
        <v>156</v>
      </c>
      <c r="J30" s="95" t="s">
        <v>157</v>
      </c>
      <c r="K30" s="95" t="s">
        <v>184</v>
      </c>
      <c r="L30" s="95" t="s">
        <v>38</v>
      </c>
      <c r="M30" s="97">
        <v>207.9</v>
      </c>
    </row>
    <row r="31" spans="1:13" x14ac:dyDescent="0.2">
      <c r="A31" s="95" t="s">
        <v>1820</v>
      </c>
      <c r="B31" s="95" t="s">
        <v>1792</v>
      </c>
      <c r="C31" s="95" t="s">
        <v>147</v>
      </c>
      <c r="D31" s="96">
        <v>5111</v>
      </c>
      <c r="E31" s="95" t="s">
        <v>59</v>
      </c>
      <c r="F31" s="95" t="s">
        <v>148</v>
      </c>
      <c r="G31" s="95" t="s">
        <v>63</v>
      </c>
      <c r="H31" s="95" t="s">
        <v>56</v>
      </c>
      <c r="I31" s="95" t="s">
        <v>156</v>
      </c>
      <c r="J31" s="95" t="s">
        <v>157</v>
      </c>
      <c r="K31" s="95" t="s">
        <v>197</v>
      </c>
      <c r="L31" s="95" t="s">
        <v>38</v>
      </c>
      <c r="M31" s="97">
        <v>103.9</v>
      </c>
    </row>
    <row r="32" spans="1:13" x14ac:dyDescent="0.2">
      <c r="A32" s="95" t="s">
        <v>1821</v>
      </c>
      <c r="B32" s="95" t="s">
        <v>1780</v>
      </c>
      <c r="C32" s="95" t="s">
        <v>147</v>
      </c>
      <c r="D32" s="96">
        <v>5111</v>
      </c>
      <c r="E32" s="95" t="s">
        <v>59</v>
      </c>
      <c r="F32" s="95" t="s">
        <v>148</v>
      </c>
      <c r="G32" s="95" t="s">
        <v>63</v>
      </c>
      <c r="H32" s="95" t="s">
        <v>56</v>
      </c>
      <c r="I32" s="95" t="s">
        <v>158</v>
      </c>
      <c r="J32" s="95" t="s">
        <v>159</v>
      </c>
      <c r="K32" s="95" t="s">
        <v>185</v>
      </c>
      <c r="L32" s="95" t="s">
        <v>40</v>
      </c>
      <c r="M32" s="97">
        <v>190.5</v>
      </c>
    </row>
    <row r="33" spans="1:13" x14ac:dyDescent="0.2">
      <c r="A33" s="95" t="s">
        <v>1822</v>
      </c>
      <c r="B33" s="95" t="s">
        <v>1784</v>
      </c>
      <c r="C33" s="95" t="s">
        <v>147</v>
      </c>
      <c r="D33" s="96">
        <v>5111</v>
      </c>
      <c r="E33" s="95" t="s">
        <v>59</v>
      </c>
      <c r="F33" s="95" t="s">
        <v>148</v>
      </c>
      <c r="G33" s="95" t="s">
        <v>63</v>
      </c>
      <c r="H33" s="95" t="s">
        <v>56</v>
      </c>
      <c r="I33" s="95" t="s">
        <v>158</v>
      </c>
      <c r="J33" s="95" t="s">
        <v>159</v>
      </c>
      <c r="K33" s="95" t="s">
        <v>184</v>
      </c>
      <c r="L33" s="95" t="s">
        <v>40</v>
      </c>
      <c r="M33" s="97">
        <v>285.7</v>
      </c>
    </row>
    <row r="34" spans="1:13" x14ac:dyDescent="0.2">
      <c r="A34" s="95" t="s">
        <v>1823</v>
      </c>
      <c r="B34" s="95" t="s">
        <v>1786</v>
      </c>
      <c r="C34" s="95" t="s">
        <v>147</v>
      </c>
      <c r="D34" s="96">
        <v>5111</v>
      </c>
      <c r="E34" s="95" t="s">
        <v>59</v>
      </c>
      <c r="F34" s="95" t="s">
        <v>148</v>
      </c>
      <c r="G34" s="95" t="s">
        <v>63</v>
      </c>
      <c r="H34" s="95" t="s">
        <v>56</v>
      </c>
      <c r="I34" s="95" t="s">
        <v>158</v>
      </c>
      <c r="J34" s="95" t="s">
        <v>159</v>
      </c>
      <c r="K34" s="95" t="s">
        <v>197</v>
      </c>
      <c r="L34" s="95" t="s">
        <v>40</v>
      </c>
      <c r="M34" s="97">
        <v>152.4</v>
      </c>
    </row>
    <row r="35" spans="1:13" x14ac:dyDescent="0.2">
      <c r="A35" s="95" t="s">
        <v>1824</v>
      </c>
      <c r="B35" s="95" t="s">
        <v>1788</v>
      </c>
      <c r="C35" s="95" t="s">
        <v>147</v>
      </c>
      <c r="D35" s="96">
        <v>5111</v>
      </c>
      <c r="E35" s="95" t="s">
        <v>59</v>
      </c>
      <c r="F35" s="95" t="s">
        <v>148</v>
      </c>
      <c r="G35" s="95" t="s">
        <v>63</v>
      </c>
      <c r="H35" s="95" t="s">
        <v>56</v>
      </c>
      <c r="I35" s="95" t="s">
        <v>158</v>
      </c>
      <c r="J35" s="95" t="s">
        <v>159</v>
      </c>
      <c r="K35" s="95" t="s">
        <v>185</v>
      </c>
      <c r="L35" s="95" t="s">
        <v>38</v>
      </c>
      <c r="M35" s="97">
        <v>114.3</v>
      </c>
    </row>
    <row r="36" spans="1:13" x14ac:dyDescent="0.2">
      <c r="A36" s="95" t="s">
        <v>1825</v>
      </c>
      <c r="B36" s="95" t="s">
        <v>1790</v>
      </c>
      <c r="C36" s="95" t="s">
        <v>147</v>
      </c>
      <c r="D36" s="96">
        <v>5111</v>
      </c>
      <c r="E36" s="95" t="s">
        <v>59</v>
      </c>
      <c r="F36" s="95" t="s">
        <v>148</v>
      </c>
      <c r="G36" s="95" t="s">
        <v>63</v>
      </c>
      <c r="H36" s="95" t="s">
        <v>56</v>
      </c>
      <c r="I36" s="95" t="s">
        <v>158</v>
      </c>
      <c r="J36" s="95" t="s">
        <v>159</v>
      </c>
      <c r="K36" s="95" t="s">
        <v>184</v>
      </c>
      <c r="L36" s="95" t="s">
        <v>38</v>
      </c>
      <c r="M36" s="97">
        <v>190.5</v>
      </c>
    </row>
    <row r="37" spans="1:13" x14ac:dyDescent="0.2">
      <c r="A37" s="95" t="s">
        <v>1826</v>
      </c>
      <c r="B37" s="95" t="s">
        <v>1792</v>
      </c>
      <c r="C37" s="95" t="s">
        <v>147</v>
      </c>
      <c r="D37" s="96">
        <v>5111</v>
      </c>
      <c r="E37" s="95" t="s">
        <v>59</v>
      </c>
      <c r="F37" s="95" t="s">
        <v>148</v>
      </c>
      <c r="G37" s="95" t="s">
        <v>63</v>
      </c>
      <c r="H37" s="95" t="s">
        <v>56</v>
      </c>
      <c r="I37" s="95" t="s">
        <v>158</v>
      </c>
      <c r="J37" s="95" t="s">
        <v>159</v>
      </c>
      <c r="K37" s="95" t="s">
        <v>197</v>
      </c>
      <c r="L37" s="95" t="s">
        <v>38</v>
      </c>
      <c r="M37" s="97">
        <v>95.2</v>
      </c>
    </row>
    <row r="38" spans="1:13" x14ac:dyDescent="0.2">
      <c r="A38" s="95" t="s">
        <v>1827</v>
      </c>
      <c r="B38" s="95" t="s">
        <v>1780</v>
      </c>
      <c r="C38" s="95" t="s">
        <v>147</v>
      </c>
      <c r="D38" s="96">
        <v>5111</v>
      </c>
      <c r="E38" s="95" t="s">
        <v>59</v>
      </c>
      <c r="F38" s="95" t="s">
        <v>148</v>
      </c>
      <c r="G38" s="95" t="s">
        <v>63</v>
      </c>
      <c r="H38" s="95" t="s">
        <v>56</v>
      </c>
      <c r="I38" s="95" t="s">
        <v>160</v>
      </c>
      <c r="J38" s="95" t="s">
        <v>161</v>
      </c>
      <c r="K38" s="95" t="s">
        <v>185</v>
      </c>
      <c r="L38" s="95" t="s">
        <v>40</v>
      </c>
      <c r="M38" s="97">
        <v>174.5</v>
      </c>
    </row>
    <row r="39" spans="1:13" x14ac:dyDescent="0.2">
      <c r="A39" s="95" t="s">
        <v>1828</v>
      </c>
      <c r="B39" s="95" t="s">
        <v>1784</v>
      </c>
      <c r="C39" s="95" t="s">
        <v>147</v>
      </c>
      <c r="D39" s="96">
        <v>5111</v>
      </c>
      <c r="E39" s="95" t="s">
        <v>59</v>
      </c>
      <c r="F39" s="95" t="s">
        <v>148</v>
      </c>
      <c r="G39" s="95" t="s">
        <v>63</v>
      </c>
      <c r="H39" s="95" t="s">
        <v>56</v>
      </c>
      <c r="I39" s="95" t="s">
        <v>160</v>
      </c>
      <c r="J39" s="95" t="s">
        <v>161</v>
      </c>
      <c r="K39" s="95" t="s">
        <v>184</v>
      </c>
      <c r="L39" s="95" t="s">
        <v>40</v>
      </c>
      <c r="M39" s="97">
        <v>261.8</v>
      </c>
    </row>
    <row r="40" spans="1:13" x14ac:dyDescent="0.2">
      <c r="A40" s="95" t="s">
        <v>1829</v>
      </c>
      <c r="B40" s="95" t="s">
        <v>1786</v>
      </c>
      <c r="C40" s="95" t="s">
        <v>147</v>
      </c>
      <c r="D40" s="96">
        <v>5111</v>
      </c>
      <c r="E40" s="95" t="s">
        <v>59</v>
      </c>
      <c r="F40" s="95" t="s">
        <v>148</v>
      </c>
      <c r="G40" s="95" t="s">
        <v>63</v>
      </c>
      <c r="H40" s="95" t="s">
        <v>56</v>
      </c>
      <c r="I40" s="95" t="s">
        <v>160</v>
      </c>
      <c r="J40" s="95" t="s">
        <v>161</v>
      </c>
      <c r="K40" s="95" t="s">
        <v>197</v>
      </c>
      <c r="L40" s="95" t="s">
        <v>40</v>
      </c>
      <c r="M40" s="97">
        <v>139.6</v>
      </c>
    </row>
    <row r="41" spans="1:13" x14ac:dyDescent="0.2">
      <c r="A41" s="95" t="s">
        <v>1830</v>
      </c>
      <c r="B41" s="95" t="s">
        <v>1788</v>
      </c>
      <c r="C41" s="95" t="s">
        <v>147</v>
      </c>
      <c r="D41" s="96">
        <v>5111</v>
      </c>
      <c r="E41" s="95" t="s">
        <v>59</v>
      </c>
      <c r="F41" s="95" t="s">
        <v>148</v>
      </c>
      <c r="G41" s="95" t="s">
        <v>63</v>
      </c>
      <c r="H41" s="95" t="s">
        <v>56</v>
      </c>
      <c r="I41" s="95" t="s">
        <v>160</v>
      </c>
      <c r="J41" s="95" t="s">
        <v>161</v>
      </c>
      <c r="K41" s="95" t="s">
        <v>185</v>
      </c>
      <c r="L41" s="95" t="s">
        <v>38</v>
      </c>
      <c r="M41" s="97">
        <v>104.7</v>
      </c>
    </row>
    <row r="42" spans="1:13" x14ac:dyDescent="0.2">
      <c r="A42" s="95" t="s">
        <v>1831</v>
      </c>
      <c r="B42" s="95" t="s">
        <v>1790</v>
      </c>
      <c r="C42" s="95" t="s">
        <v>147</v>
      </c>
      <c r="D42" s="96">
        <v>5111</v>
      </c>
      <c r="E42" s="95" t="s">
        <v>59</v>
      </c>
      <c r="F42" s="95" t="s">
        <v>148</v>
      </c>
      <c r="G42" s="95" t="s">
        <v>63</v>
      </c>
      <c r="H42" s="95" t="s">
        <v>56</v>
      </c>
      <c r="I42" s="95" t="s">
        <v>160</v>
      </c>
      <c r="J42" s="95" t="s">
        <v>161</v>
      </c>
      <c r="K42" s="95" t="s">
        <v>184</v>
      </c>
      <c r="L42" s="95" t="s">
        <v>38</v>
      </c>
      <c r="M42" s="97">
        <v>174.5</v>
      </c>
    </row>
    <row r="43" spans="1:13" x14ac:dyDescent="0.2">
      <c r="A43" s="95" t="s">
        <v>1832</v>
      </c>
      <c r="B43" s="95" t="s">
        <v>1792</v>
      </c>
      <c r="C43" s="95" t="s">
        <v>147</v>
      </c>
      <c r="D43" s="96">
        <v>5111</v>
      </c>
      <c r="E43" s="95" t="s">
        <v>59</v>
      </c>
      <c r="F43" s="95" t="s">
        <v>148</v>
      </c>
      <c r="G43" s="95" t="s">
        <v>63</v>
      </c>
      <c r="H43" s="95" t="s">
        <v>56</v>
      </c>
      <c r="I43" s="95" t="s">
        <v>160</v>
      </c>
      <c r="J43" s="95" t="s">
        <v>161</v>
      </c>
      <c r="K43" s="95" t="s">
        <v>197</v>
      </c>
      <c r="L43" s="95" t="s">
        <v>38</v>
      </c>
      <c r="M43" s="97">
        <v>87.3</v>
      </c>
    </row>
    <row r="44" spans="1:13" x14ac:dyDescent="0.2">
      <c r="A44" s="95" t="s">
        <v>1833</v>
      </c>
      <c r="B44" s="95" t="s">
        <v>1780</v>
      </c>
      <c r="C44" s="95" t="s">
        <v>147</v>
      </c>
      <c r="D44" s="96">
        <v>5111</v>
      </c>
      <c r="E44" s="95" t="s">
        <v>59</v>
      </c>
      <c r="F44" s="95" t="s">
        <v>148</v>
      </c>
      <c r="G44" s="95" t="s">
        <v>63</v>
      </c>
      <c r="H44" s="95" t="s">
        <v>56</v>
      </c>
      <c r="I44" s="95" t="s">
        <v>162</v>
      </c>
      <c r="J44" s="95" t="s">
        <v>163</v>
      </c>
      <c r="K44" s="95" t="s">
        <v>185</v>
      </c>
      <c r="L44" s="95" t="s">
        <v>40</v>
      </c>
      <c r="M44" s="97">
        <v>159.9</v>
      </c>
    </row>
    <row r="45" spans="1:13" x14ac:dyDescent="0.2">
      <c r="A45" s="95" t="s">
        <v>1834</v>
      </c>
      <c r="B45" s="95" t="s">
        <v>1784</v>
      </c>
      <c r="C45" s="95" t="s">
        <v>147</v>
      </c>
      <c r="D45" s="96">
        <v>5111</v>
      </c>
      <c r="E45" s="95" t="s">
        <v>59</v>
      </c>
      <c r="F45" s="95" t="s">
        <v>148</v>
      </c>
      <c r="G45" s="95" t="s">
        <v>63</v>
      </c>
      <c r="H45" s="95" t="s">
        <v>56</v>
      </c>
      <c r="I45" s="95" t="s">
        <v>162</v>
      </c>
      <c r="J45" s="95" t="s">
        <v>163</v>
      </c>
      <c r="K45" s="95" t="s">
        <v>184</v>
      </c>
      <c r="L45" s="95" t="s">
        <v>40</v>
      </c>
      <c r="M45" s="97">
        <v>239.9</v>
      </c>
    </row>
    <row r="46" spans="1:13" x14ac:dyDescent="0.2">
      <c r="A46" s="95" t="s">
        <v>1835</v>
      </c>
      <c r="B46" s="95" t="s">
        <v>1786</v>
      </c>
      <c r="C46" s="95" t="s">
        <v>147</v>
      </c>
      <c r="D46" s="96">
        <v>5111</v>
      </c>
      <c r="E46" s="95" t="s">
        <v>59</v>
      </c>
      <c r="F46" s="95" t="s">
        <v>148</v>
      </c>
      <c r="G46" s="95" t="s">
        <v>63</v>
      </c>
      <c r="H46" s="95" t="s">
        <v>56</v>
      </c>
      <c r="I46" s="95" t="s">
        <v>162</v>
      </c>
      <c r="J46" s="95" t="s">
        <v>163</v>
      </c>
      <c r="K46" s="95" t="s">
        <v>197</v>
      </c>
      <c r="L46" s="95" t="s">
        <v>40</v>
      </c>
      <c r="M46" s="97">
        <v>127.9</v>
      </c>
    </row>
    <row r="47" spans="1:13" x14ac:dyDescent="0.2">
      <c r="A47" s="95" t="s">
        <v>1836</v>
      </c>
      <c r="B47" s="95" t="s">
        <v>1788</v>
      </c>
      <c r="C47" s="95" t="s">
        <v>147</v>
      </c>
      <c r="D47" s="96">
        <v>5111</v>
      </c>
      <c r="E47" s="95" t="s">
        <v>59</v>
      </c>
      <c r="F47" s="95" t="s">
        <v>148</v>
      </c>
      <c r="G47" s="95" t="s">
        <v>63</v>
      </c>
      <c r="H47" s="95" t="s">
        <v>56</v>
      </c>
      <c r="I47" s="95" t="s">
        <v>162</v>
      </c>
      <c r="J47" s="95" t="s">
        <v>163</v>
      </c>
      <c r="K47" s="95" t="s">
        <v>185</v>
      </c>
      <c r="L47" s="95" t="s">
        <v>38</v>
      </c>
      <c r="M47" s="97">
        <v>96</v>
      </c>
    </row>
    <row r="48" spans="1:13" x14ac:dyDescent="0.2">
      <c r="A48" s="95" t="s">
        <v>1837</v>
      </c>
      <c r="B48" s="95" t="s">
        <v>1790</v>
      </c>
      <c r="C48" s="95" t="s">
        <v>147</v>
      </c>
      <c r="D48" s="96">
        <v>5111</v>
      </c>
      <c r="E48" s="95" t="s">
        <v>59</v>
      </c>
      <c r="F48" s="95" t="s">
        <v>148</v>
      </c>
      <c r="G48" s="95" t="s">
        <v>63</v>
      </c>
      <c r="H48" s="95" t="s">
        <v>56</v>
      </c>
      <c r="I48" s="95" t="s">
        <v>162</v>
      </c>
      <c r="J48" s="95" t="s">
        <v>163</v>
      </c>
      <c r="K48" s="95" t="s">
        <v>184</v>
      </c>
      <c r="L48" s="95" t="s">
        <v>38</v>
      </c>
      <c r="M48" s="97">
        <v>159.9</v>
      </c>
    </row>
    <row r="49" spans="1:13" x14ac:dyDescent="0.2">
      <c r="A49" s="95" t="s">
        <v>1838</v>
      </c>
      <c r="B49" s="95" t="s">
        <v>1792</v>
      </c>
      <c r="C49" s="95" t="s">
        <v>147</v>
      </c>
      <c r="D49" s="96">
        <v>5111</v>
      </c>
      <c r="E49" s="95" t="s">
        <v>59</v>
      </c>
      <c r="F49" s="95" t="s">
        <v>148</v>
      </c>
      <c r="G49" s="95" t="s">
        <v>63</v>
      </c>
      <c r="H49" s="95" t="s">
        <v>56</v>
      </c>
      <c r="I49" s="95" t="s">
        <v>162</v>
      </c>
      <c r="J49" s="95" t="s">
        <v>163</v>
      </c>
      <c r="K49" s="95" t="s">
        <v>197</v>
      </c>
      <c r="L49" s="95" t="s">
        <v>38</v>
      </c>
      <c r="M49" s="97">
        <v>80</v>
      </c>
    </row>
    <row r="50" spans="1:13" x14ac:dyDescent="0.2">
      <c r="A50" s="95" t="s">
        <v>1839</v>
      </c>
      <c r="B50" s="95" t="s">
        <v>1840</v>
      </c>
      <c r="C50" s="95" t="s">
        <v>147</v>
      </c>
      <c r="D50" s="96">
        <v>5711</v>
      </c>
      <c r="E50" s="95" t="s">
        <v>60</v>
      </c>
      <c r="F50" s="95" t="s">
        <v>148</v>
      </c>
      <c r="G50" s="95" t="s">
        <v>63</v>
      </c>
      <c r="H50" s="95" t="s">
        <v>56</v>
      </c>
      <c r="I50" s="95" t="s">
        <v>1781</v>
      </c>
      <c r="J50" s="95" t="s">
        <v>1782</v>
      </c>
      <c r="K50" s="95" t="s">
        <v>185</v>
      </c>
      <c r="L50" s="95" t="s">
        <v>40</v>
      </c>
      <c r="M50" s="97">
        <v>295</v>
      </c>
    </row>
    <row r="51" spans="1:13" x14ac:dyDescent="0.2">
      <c r="A51" s="95" t="s">
        <v>1841</v>
      </c>
      <c r="B51" s="95" t="s">
        <v>1842</v>
      </c>
      <c r="C51" s="95" t="s">
        <v>147</v>
      </c>
      <c r="D51" s="96">
        <v>5711</v>
      </c>
      <c r="E51" s="95" t="s">
        <v>60</v>
      </c>
      <c r="F51" s="95" t="s">
        <v>148</v>
      </c>
      <c r="G51" s="95" t="s">
        <v>63</v>
      </c>
      <c r="H51" s="95" t="s">
        <v>56</v>
      </c>
      <c r="I51" s="95" t="s">
        <v>1781</v>
      </c>
      <c r="J51" s="95" t="s">
        <v>1782</v>
      </c>
      <c r="K51" s="95" t="s">
        <v>184</v>
      </c>
      <c r="L51" s="95" t="s">
        <v>40</v>
      </c>
      <c r="M51" s="97">
        <v>442.5</v>
      </c>
    </row>
    <row r="52" spans="1:13" x14ac:dyDescent="0.2">
      <c r="A52" s="95" t="s">
        <v>1843</v>
      </c>
      <c r="B52" s="95" t="s">
        <v>1844</v>
      </c>
      <c r="C52" s="95" t="s">
        <v>147</v>
      </c>
      <c r="D52" s="96">
        <v>5711</v>
      </c>
      <c r="E52" s="95" t="s">
        <v>60</v>
      </c>
      <c r="F52" s="95" t="s">
        <v>148</v>
      </c>
      <c r="G52" s="95" t="s">
        <v>63</v>
      </c>
      <c r="H52" s="95" t="s">
        <v>56</v>
      </c>
      <c r="I52" s="95" t="s">
        <v>1781</v>
      </c>
      <c r="J52" s="95" t="s">
        <v>1782</v>
      </c>
      <c r="K52" s="95" t="s">
        <v>197</v>
      </c>
      <c r="L52" s="95" t="s">
        <v>40</v>
      </c>
      <c r="M52" s="97">
        <v>236</v>
      </c>
    </row>
    <row r="53" spans="1:13" x14ac:dyDescent="0.2">
      <c r="A53" s="95" t="s">
        <v>1845</v>
      </c>
      <c r="B53" s="95" t="s">
        <v>1846</v>
      </c>
      <c r="C53" s="95" t="s">
        <v>147</v>
      </c>
      <c r="D53" s="96">
        <v>5711</v>
      </c>
      <c r="E53" s="95" t="s">
        <v>60</v>
      </c>
      <c r="F53" s="95" t="s">
        <v>148</v>
      </c>
      <c r="G53" s="95" t="s">
        <v>63</v>
      </c>
      <c r="H53" s="95" t="s">
        <v>56</v>
      </c>
      <c r="I53" s="95" t="s">
        <v>1781</v>
      </c>
      <c r="J53" s="95" t="s">
        <v>1782</v>
      </c>
      <c r="K53" s="95" t="s">
        <v>185</v>
      </c>
      <c r="L53" s="95" t="s">
        <v>38</v>
      </c>
      <c r="M53" s="97">
        <v>177</v>
      </c>
    </row>
    <row r="54" spans="1:13" x14ac:dyDescent="0.2">
      <c r="A54" s="95" t="s">
        <v>1847</v>
      </c>
      <c r="B54" s="95" t="s">
        <v>1848</v>
      </c>
      <c r="C54" s="95" t="s">
        <v>147</v>
      </c>
      <c r="D54" s="96">
        <v>5711</v>
      </c>
      <c r="E54" s="95" t="s">
        <v>60</v>
      </c>
      <c r="F54" s="95" t="s">
        <v>148</v>
      </c>
      <c r="G54" s="95" t="s">
        <v>63</v>
      </c>
      <c r="H54" s="95" t="s">
        <v>56</v>
      </c>
      <c r="I54" s="95" t="s">
        <v>1781</v>
      </c>
      <c r="J54" s="95" t="s">
        <v>1782</v>
      </c>
      <c r="K54" s="95" t="s">
        <v>184</v>
      </c>
      <c r="L54" s="95" t="s">
        <v>38</v>
      </c>
      <c r="M54" s="97">
        <v>295</v>
      </c>
    </row>
    <row r="55" spans="1:13" x14ac:dyDescent="0.2">
      <c r="A55" s="95" t="s">
        <v>1849</v>
      </c>
      <c r="B55" s="95" t="s">
        <v>1850</v>
      </c>
      <c r="C55" s="95" t="s">
        <v>147</v>
      </c>
      <c r="D55" s="96">
        <v>5711</v>
      </c>
      <c r="E55" s="95" t="s">
        <v>60</v>
      </c>
      <c r="F55" s="95" t="s">
        <v>148</v>
      </c>
      <c r="G55" s="95" t="s">
        <v>63</v>
      </c>
      <c r="H55" s="95" t="s">
        <v>56</v>
      </c>
      <c r="I55" s="95" t="s">
        <v>1781</v>
      </c>
      <c r="J55" s="95" t="s">
        <v>1782</v>
      </c>
      <c r="K55" s="95" t="s">
        <v>197</v>
      </c>
      <c r="L55" s="95" t="s">
        <v>38</v>
      </c>
      <c r="M55" s="97">
        <v>147.5</v>
      </c>
    </row>
    <row r="56" spans="1:13" x14ac:dyDescent="0.2">
      <c r="A56" s="95" t="s">
        <v>1851</v>
      </c>
      <c r="B56" s="95" t="s">
        <v>1840</v>
      </c>
      <c r="C56" s="95" t="s">
        <v>147</v>
      </c>
      <c r="D56" s="96">
        <v>5711</v>
      </c>
      <c r="E56" s="95" t="s">
        <v>60</v>
      </c>
      <c r="F56" s="95" t="s">
        <v>148</v>
      </c>
      <c r="G56" s="95" t="s">
        <v>63</v>
      </c>
      <c r="H56" s="95" t="s">
        <v>56</v>
      </c>
      <c r="I56" s="95" t="s">
        <v>1794</v>
      </c>
      <c r="J56" s="95" t="s">
        <v>1795</v>
      </c>
      <c r="K56" s="95" t="s">
        <v>185</v>
      </c>
      <c r="L56" s="95" t="s">
        <v>40</v>
      </c>
      <c r="M56" s="97">
        <v>270.3</v>
      </c>
    </row>
    <row r="57" spans="1:13" x14ac:dyDescent="0.2">
      <c r="A57" s="95" t="s">
        <v>1852</v>
      </c>
      <c r="B57" s="95" t="s">
        <v>1842</v>
      </c>
      <c r="C57" s="95" t="s">
        <v>147</v>
      </c>
      <c r="D57" s="96">
        <v>5711</v>
      </c>
      <c r="E57" s="95" t="s">
        <v>60</v>
      </c>
      <c r="F57" s="95" t="s">
        <v>148</v>
      </c>
      <c r="G57" s="95" t="s">
        <v>63</v>
      </c>
      <c r="H57" s="95" t="s">
        <v>56</v>
      </c>
      <c r="I57" s="95" t="s">
        <v>1794</v>
      </c>
      <c r="J57" s="95" t="s">
        <v>1795</v>
      </c>
      <c r="K57" s="95" t="s">
        <v>184</v>
      </c>
      <c r="L57" s="95" t="s">
        <v>40</v>
      </c>
      <c r="M57" s="97">
        <v>405.4</v>
      </c>
    </row>
    <row r="58" spans="1:13" x14ac:dyDescent="0.2">
      <c r="A58" s="95" t="s">
        <v>1853</v>
      </c>
      <c r="B58" s="95" t="s">
        <v>1844</v>
      </c>
      <c r="C58" s="95" t="s">
        <v>147</v>
      </c>
      <c r="D58" s="96">
        <v>5711</v>
      </c>
      <c r="E58" s="95" t="s">
        <v>60</v>
      </c>
      <c r="F58" s="95" t="s">
        <v>148</v>
      </c>
      <c r="G58" s="95" t="s">
        <v>63</v>
      </c>
      <c r="H58" s="95" t="s">
        <v>56</v>
      </c>
      <c r="I58" s="95" t="s">
        <v>1794</v>
      </c>
      <c r="J58" s="95" t="s">
        <v>1795</v>
      </c>
      <c r="K58" s="95" t="s">
        <v>197</v>
      </c>
      <c r="L58" s="95" t="s">
        <v>40</v>
      </c>
      <c r="M58" s="97">
        <v>216.2</v>
      </c>
    </row>
    <row r="59" spans="1:13" x14ac:dyDescent="0.2">
      <c r="A59" s="95" t="s">
        <v>1854</v>
      </c>
      <c r="B59" s="95" t="s">
        <v>1846</v>
      </c>
      <c r="C59" s="95" t="s">
        <v>147</v>
      </c>
      <c r="D59" s="96">
        <v>5711</v>
      </c>
      <c r="E59" s="95" t="s">
        <v>60</v>
      </c>
      <c r="F59" s="95" t="s">
        <v>148</v>
      </c>
      <c r="G59" s="95" t="s">
        <v>63</v>
      </c>
      <c r="H59" s="95" t="s">
        <v>56</v>
      </c>
      <c r="I59" s="95" t="s">
        <v>1794</v>
      </c>
      <c r="J59" s="95" t="s">
        <v>1795</v>
      </c>
      <c r="K59" s="95" t="s">
        <v>185</v>
      </c>
      <c r="L59" s="95" t="s">
        <v>38</v>
      </c>
      <c r="M59" s="97">
        <v>162.19999999999999</v>
      </c>
    </row>
    <row r="60" spans="1:13" x14ac:dyDescent="0.2">
      <c r="A60" s="95" t="s">
        <v>1855</v>
      </c>
      <c r="B60" s="95" t="s">
        <v>1848</v>
      </c>
      <c r="C60" s="95" t="s">
        <v>147</v>
      </c>
      <c r="D60" s="96">
        <v>5711</v>
      </c>
      <c r="E60" s="95" t="s">
        <v>60</v>
      </c>
      <c r="F60" s="95" t="s">
        <v>148</v>
      </c>
      <c r="G60" s="95" t="s">
        <v>63</v>
      </c>
      <c r="H60" s="95" t="s">
        <v>56</v>
      </c>
      <c r="I60" s="95" t="s">
        <v>1794</v>
      </c>
      <c r="J60" s="95" t="s">
        <v>1795</v>
      </c>
      <c r="K60" s="95" t="s">
        <v>184</v>
      </c>
      <c r="L60" s="95" t="s">
        <v>38</v>
      </c>
      <c r="M60" s="97">
        <v>270.3</v>
      </c>
    </row>
    <row r="61" spans="1:13" x14ac:dyDescent="0.2">
      <c r="A61" s="95" t="s">
        <v>1856</v>
      </c>
      <c r="B61" s="95" t="s">
        <v>1850</v>
      </c>
      <c r="C61" s="95" t="s">
        <v>147</v>
      </c>
      <c r="D61" s="96">
        <v>5711</v>
      </c>
      <c r="E61" s="95" t="s">
        <v>60</v>
      </c>
      <c r="F61" s="95" t="s">
        <v>148</v>
      </c>
      <c r="G61" s="95" t="s">
        <v>63</v>
      </c>
      <c r="H61" s="95" t="s">
        <v>56</v>
      </c>
      <c r="I61" s="95" t="s">
        <v>1794</v>
      </c>
      <c r="J61" s="95" t="s">
        <v>1795</v>
      </c>
      <c r="K61" s="95" t="s">
        <v>197</v>
      </c>
      <c r="L61" s="95" t="s">
        <v>38</v>
      </c>
      <c r="M61" s="97">
        <v>135.1</v>
      </c>
    </row>
    <row r="62" spans="1:13" x14ac:dyDescent="0.2">
      <c r="A62" s="95" t="s">
        <v>1857</v>
      </c>
      <c r="B62" s="95" t="s">
        <v>1840</v>
      </c>
      <c r="C62" s="95" t="s">
        <v>147</v>
      </c>
      <c r="D62" s="96">
        <v>5711</v>
      </c>
      <c r="E62" s="95" t="s">
        <v>60</v>
      </c>
      <c r="F62" s="95" t="s">
        <v>148</v>
      </c>
      <c r="G62" s="95" t="s">
        <v>63</v>
      </c>
      <c r="H62" s="95" t="s">
        <v>56</v>
      </c>
      <c r="I62" s="95" t="s">
        <v>1802</v>
      </c>
      <c r="J62" s="95" t="s">
        <v>1803</v>
      </c>
      <c r="K62" s="95" t="s">
        <v>185</v>
      </c>
      <c r="L62" s="95" t="s">
        <v>40</v>
      </c>
      <c r="M62" s="97">
        <v>247.7</v>
      </c>
    </row>
    <row r="63" spans="1:13" x14ac:dyDescent="0.2">
      <c r="A63" s="95" t="s">
        <v>1858</v>
      </c>
      <c r="B63" s="95" t="s">
        <v>1842</v>
      </c>
      <c r="C63" s="95" t="s">
        <v>147</v>
      </c>
      <c r="D63" s="96">
        <v>5711</v>
      </c>
      <c r="E63" s="95" t="s">
        <v>60</v>
      </c>
      <c r="F63" s="95" t="s">
        <v>148</v>
      </c>
      <c r="G63" s="95" t="s">
        <v>63</v>
      </c>
      <c r="H63" s="95" t="s">
        <v>56</v>
      </c>
      <c r="I63" s="95" t="s">
        <v>1802</v>
      </c>
      <c r="J63" s="95" t="s">
        <v>1803</v>
      </c>
      <c r="K63" s="95" t="s">
        <v>184</v>
      </c>
      <c r="L63" s="95" t="s">
        <v>40</v>
      </c>
      <c r="M63" s="97">
        <v>371.5</v>
      </c>
    </row>
    <row r="64" spans="1:13" x14ac:dyDescent="0.2">
      <c r="A64" s="95" t="s">
        <v>1859</v>
      </c>
      <c r="B64" s="95" t="s">
        <v>1844</v>
      </c>
      <c r="C64" s="95" t="s">
        <v>147</v>
      </c>
      <c r="D64" s="96">
        <v>5711</v>
      </c>
      <c r="E64" s="95" t="s">
        <v>60</v>
      </c>
      <c r="F64" s="95" t="s">
        <v>148</v>
      </c>
      <c r="G64" s="95" t="s">
        <v>63</v>
      </c>
      <c r="H64" s="95" t="s">
        <v>56</v>
      </c>
      <c r="I64" s="95" t="s">
        <v>1802</v>
      </c>
      <c r="J64" s="95" t="s">
        <v>1803</v>
      </c>
      <c r="K64" s="95" t="s">
        <v>197</v>
      </c>
      <c r="L64" s="95" t="s">
        <v>40</v>
      </c>
      <c r="M64" s="97">
        <v>198.1</v>
      </c>
    </row>
    <row r="65" spans="1:13" x14ac:dyDescent="0.2">
      <c r="A65" s="95" t="s">
        <v>1860</v>
      </c>
      <c r="B65" s="95" t="s">
        <v>1846</v>
      </c>
      <c r="C65" s="95" t="s">
        <v>147</v>
      </c>
      <c r="D65" s="96">
        <v>5711</v>
      </c>
      <c r="E65" s="95" t="s">
        <v>60</v>
      </c>
      <c r="F65" s="95" t="s">
        <v>148</v>
      </c>
      <c r="G65" s="95" t="s">
        <v>63</v>
      </c>
      <c r="H65" s="95" t="s">
        <v>56</v>
      </c>
      <c r="I65" s="95" t="s">
        <v>1802</v>
      </c>
      <c r="J65" s="95" t="s">
        <v>1803</v>
      </c>
      <c r="K65" s="95" t="s">
        <v>185</v>
      </c>
      <c r="L65" s="95" t="s">
        <v>38</v>
      </c>
      <c r="M65" s="97">
        <v>148.6</v>
      </c>
    </row>
    <row r="66" spans="1:13" x14ac:dyDescent="0.2">
      <c r="A66" s="95" t="s">
        <v>1861</v>
      </c>
      <c r="B66" s="95" t="s">
        <v>1848</v>
      </c>
      <c r="C66" s="95" t="s">
        <v>147</v>
      </c>
      <c r="D66" s="96">
        <v>5711</v>
      </c>
      <c r="E66" s="95" t="s">
        <v>60</v>
      </c>
      <c r="F66" s="95" t="s">
        <v>148</v>
      </c>
      <c r="G66" s="95" t="s">
        <v>63</v>
      </c>
      <c r="H66" s="95" t="s">
        <v>56</v>
      </c>
      <c r="I66" s="95" t="s">
        <v>1802</v>
      </c>
      <c r="J66" s="95" t="s">
        <v>1803</v>
      </c>
      <c r="K66" s="95" t="s">
        <v>184</v>
      </c>
      <c r="L66" s="95" t="s">
        <v>38</v>
      </c>
      <c r="M66" s="97">
        <v>247.7</v>
      </c>
    </row>
    <row r="67" spans="1:13" x14ac:dyDescent="0.2">
      <c r="A67" s="95" t="s">
        <v>1862</v>
      </c>
      <c r="B67" s="95" t="s">
        <v>1850</v>
      </c>
      <c r="C67" s="95" t="s">
        <v>147</v>
      </c>
      <c r="D67" s="96">
        <v>5711</v>
      </c>
      <c r="E67" s="95" t="s">
        <v>60</v>
      </c>
      <c r="F67" s="95" t="s">
        <v>148</v>
      </c>
      <c r="G67" s="95" t="s">
        <v>63</v>
      </c>
      <c r="H67" s="95" t="s">
        <v>56</v>
      </c>
      <c r="I67" s="95" t="s">
        <v>1802</v>
      </c>
      <c r="J67" s="95" t="s">
        <v>1803</v>
      </c>
      <c r="K67" s="95" t="s">
        <v>197</v>
      </c>
      <c r="L67" s="95" t="s">
        <v>38</v>
      </c>
      <c r="M67" s="97">
        <v>123.8</v>
      </c>
    </row>
    <row r="68" spans="1:13" x14ac:dyDescent="0.2">
      <c r="A68" s="95" t="s">
        <v>1863</v>
      </c>
      <c r="B68" s="95" t="s">
        <v>1840</v>
      </c>
      <c r="C68" s="95" t="s">
        <v>147</v>
      </c>
      <c r="D68" s="96">
        <v>5711</v>
      </c>
      <c r="E68" s="95" t="s">
        <v>60</v>
      </c>
      <c r="F68" s="95" t="s">
        <v>148</v>
      </c>
      <c r="G68" s="95" t="s">
        <v>63</v>
      </c>
      <c r="H68" s="95" t="s">
        <v>56</v>
      </c>
      <c r="I68" s="95" t="s">
        <v>57</v>
      </c>
      <c r="J68" s="95" t="s">
        <v>58</v>
      </c>
      <c r="K68" s="95" t="s">
        <v>185</v>
      </c>
      <c r="L68" s="95" t="s">
        <v>40</v>
      </c>
      <c r="M68" s="97">
        <v>226.9</v>
      </c>
    </row>
    <row r="69" spans="1:13" x14ac:dyDescent="0.2">
      <c r="A69" s="95" t="s">
        <v>1864</v>
      </c>
      <c r="B69" s="95" t="s">
        <v>1842</v>
      </c>
      <c r="C69" s="95" t="s">
        <v>147</v>
      </c>
      <c r="D69" s="96">
        <v>5711</v>
      </c>
      <c r="E69" s="95" t="s">
        <v>60</v>
      </c>
      <c r="F69" s="95" t="s">
        <v>148</v>
      </c>
      <c r="G69" s="95" t="s">
        <v>63</v>
      </c>
      <c r="H69" s="95" t="s">
        <v>56</v>
      </c>
      <c r="I69" s="95" t="s">
        <v>57</v>
      </c>
      <c r="J69" s="95" t="s">
        <v>58</v>
      </c>
      <c r="K69" s="95" t="s">
        <v>184</v>
      </c>
      <c r="L69" s="95" t="s">
        <v>40</v>
      </c>
      <c r="M69" s="97">
        <v>340.4</v>
      </c>
    </row>
    <row r="70" spans="1:13" x14ac:dyDescent="0.2">
      <c r="A70" s="95" t="s">
        <v>1865</v>
      </c>
      <c r="B70" s="95" t="s">
        <v>1844</v>
      </c>
      <c r="C70" s="95" t="s">
        <v>147</v>
      </c>
      <c r="D70" s="96">
        <v>5711</v>
      </c>
      <c r="E70" s="95" t="s">
        <v>60</v>
      </c>
      <c r="F70" s="95" t="s">
        <v>148</v>
      </c>
      <c r="G70" s="95" t="s">
        <v>63</v>
      </c>
      <c r="H70" s="95" t="s">
        <v>56</v>
      </c>
      <c r="I70" s="95" t="s">
        <v>57</v>
      </c>
      <c r="J70" s="95" t="s">
        <v>58</v>
      </c>
      <c r="K70" s="95" t="s">
        <v>197</v>
      </c>
      <c r="L70" s="95" t="s">
        <v>40</v>
      </c>
      <c r="M70" s="97">
        <v>181.5</v>
      </c>
    </row>
    <row r="71" spans="1:13" x14ac:dyDescent="0.2">
      <c r="A71" s="95" t="s">
        <v>1866</v>
      </c>
      <c r="B71" s="95" t="s">
        <v>1846</v>
      </c>
      <c r="C71" s="95" t="s">
        <v>147</v>
      </c>
      <c r="D71" s="96">
        <v>5711</v>
      </c>
      <c r="E71" s="95" t="s">
        <v>60</v>
      </c>
      <c r="F71" s="95" t="s">
        <v>148</v>
      </c>
      <c r="G71" s="95" t="s">
        <v>63</v>
      </c>
      <c r="H71" s="95" t="s">
        <v>56</v>
      </c>
      <c r="I71" s="95" t="s">
        <v>57</v>
      </c>
      <c r="J71" s="95" t="s">
        <v>58</v>
      </c>
      <c r="K71" s="95" t="s">
        <v>185</v>
      </c>
      <c r="L71" s="95" t="s">
        <v>38</v>
      </c>
      <c r="M71" s="97">
        <v>136.1</v>
      </c>
    </row>
    <row r="72" spans="1:13" x14ac:dyDescent="0.2">
      <c r="A72" s="95" t="s">
        <v>1867</v>
      </c>
      <c r="B72" s="95" t="s">
        <v>1848</v>
      </c>
      <c r="C72" s="95" t="s">
        <v>147</v>
      </c>
      <c r="D72" s="96">
        <v>5711</v>
      </c>
      <c r="E72" s="95" t="s">
        <v>60</v>
      </c>
      <c r="F72" s="95" t="s">
        <v>148</v>
      </c>
      <c r="G72" s="95" t="s">
        <v>63</v>
      </c>
      <c r="H72" s="95" t="s">
        <v>56</v>
      </c>
      <c r="I72" s="95" t="s">
        <v>57</v>
      </c>
      <c r="J72" s="95" t="s">
        <v>58</v>
      </c>
      <c r="K72" s="95" t="s">
        <v>184</v>
      </c>
      <c r="L72" s="95" t="s">
        <v>38</v>
      </c>
      <c r="M72" s="97">
        <v>226.9</v>
      </c>
    </row>
    <row r="73" spans="1:13" x14ac:dyDescent="0.2">
      <c r="A73" s="95" t="s">
        <v>1868</v>
      </c>
      <c r="B73" s="95" t="s">
        <v>1850</v>
      </c>
      <c r="C73" s="95" t="s">
        <v>147</v>
      </c>
      <c r="D73" s="96">
        <v>5711</v>
      </c>
      <c r="E73" s="95" t="s">
        <v>60</v>
      </c>
      <c r="F73" s="95" t="s">
        <v>148</v>
      </c>
      <c r="G73" s="95" t="s">
        <v>63</v>
      </c>
      <c r="H73" s="95" t="s">
        <v>56</v>
      </c>
      <c r="I73" s="95" t="s">
        <v>57</v>
      </c>
      <c r="J73" s="95" t="s">
        <v>58</v>
      </c>
      <c r="K73" s="95" t="s">
        <v>197</v>
      </c>
      <c r="L73" s="95" t="s">
        <v>38</v>
      </c>
      <c r="M73" s="97">
        <v>113.5</v>
      </c>
    </row>
    <row r="74" spans="1:13" x14ac:dyDescent="0.2">
      <c r="A74" s="95" t="s">
        <v>1869</v>
      </c>
      <c r="B74" s="95" t="s">
        <v>1840</v>
      </c>
      <c r="C74" s="95" t="s">
        <v>147</v>
      </c>
      <c r="D74" s="96">
        <v>5711</v>
      </c>
      <c r="E74" s="95" t="s">
        <v>60</v>
      </c>
      <c r="F74" s="95" t="s">
        <v>148</v>
      </c>
      <c r="G74" s="95" t="s">
        <v>63</v>
      </c>
      <c r="H74" s="95" t="s">
        <v>56</v>
      </c>
      <c r="I74" s="95" t="s">
        <v>156</v>
      </c>
      <c r="J74" s="95" t="s">
        <v>157</v>
      </c>
      <c r="K74" s="95" t="s">
        <v>185</v>
      </c>
      <c r="L74" s="95" t="s">
        <v>40</v>
      </c>
      <c r="M74" s="97">
        <v>207.9</v>
      </c>
    </row>
    <row r="75" spans="1:13" x14ac:dyDescent="0.2">
      <c r="A75" s="95" t="s">
        <v>1870</v>
      </c>
      <c r="B75" s="95" t="s">
        <v>1842</v>
      </c>
      <c r="C75" s="95" t="s">
        <v>147</v>
      </c>
      <c r="D75" s="96">
        <v>5711</v>
      </c>
      <c r="E75" s="95" t="s">
        <v>60</v>
      </c>
      <c r="F75" s="95" t="s">
        <v>148</v>
      </c>
      <c r="G75" s="95" t="s">
        <v>63</v>
      </c>
      <c r="H75" s="95" t="s">
        <v>56</v>
      </c>
      <c r="I75" s="95" t="s">
        <v>156</v>
      </c>
      <c r="J75" s="95" t="s">
        <v>157</v>
      </c>
      <c r="K75" s="95" t="s">
        <v>184</v>
      </c>
      <c r="L75" s="95" t="s">
        <v>40</v>
      </c>
      <c r="M75" s="97">
        <v>311.8</v>
      </c>
    </row>
    <row r="76" spans="1:13" x14ac:dyDescent="0.2">
      <c r="A76" s="95" t="s">
        <v>1871</v>
      </c>
      <c r="B76" s="95" t="s">
        <v>1844</v>
      </c>
      <c r="C76" s="95" t="s">
        <v>147</v>
      </c>
      <c r="D76" s="96">
        <v>5711</v>
      </c>
      <c r="E76" s="95" t="s">
        <v>60</v>
      </c>
      <c r="F76" s="95" t="s">
        <v>148</v>
      </c>
      <c r="G76" s="95" t="s">
        <v>63</v>
      </c>
      <c r="H76" s="95" t="s">
        <v>56</v>
      </c>
      <c r="I76" s="95" t="s">
        <v>156</v>
      </c>
      <c r="J76" s="95" t="s">
        <v>157</v>
      </c>
      <c r="K76" s="95" t="s">
        <v>197</v>
      </c>
      <c r="L76" s="95" t="s">
        <v>40</v>
      </c>
      <c r="M76" s="97">
        <v>166.3</v>
      </c>
    </row>
    <row r="77" spans="1:13" x14ac:dyDescent="0.2">
      <c r="A77" s="95" t="s">
        <v>1872</v>
      </c>
      <c r="B77" s="95" t="s">
        <v>1846</v>
      </c>
      <c r="C77" s="95" t="s">
        <v>147</v>
      </c>
      <c r="D77" s="96">
        <v>5711</v>
      </c>
      <c r="E77" s="95" t="s">
        <v>60</v>
      </c>
      <c r="F77" s="95" t="s">
        <v>148</v>
      </c>
      <c r="G77" s="95" t="s">
        <v>63</v>
      </c>
      <c r="H77" s="95" t="s">
        <v>56</v>
      </c>
      <c r="I77" s="95" t="s">
        <v>156</v>
      </c>
      <c r="J77" s="95" t="s">
        <v>157</v>
      </c>
      <c r="K77" s="95" t="s">
        <v>185</v>
      </c>
      <c r="L77" s="95" t="s">
        <v>38</v>
      </c>
      <c r="M77" s="97">
        <v>124.7</v>
      </c>
    </row>
    <row r="78" spans="1:13" x14ac:dyDescent="0.2">
      <c r="A78" s="95" t="s">
        <v>1873</v>
      </c>
      <c r="B78" s="95" t="s">
        <v>1848</v>
      </c>
      <c r="C78" s="95" t="s">
        <v>147</v>
      </c>
      <c r="D78" s="96">
        <v>5711</v>
      </c>
      <c r="E78" s="95" t="s">
        <v>60</v>
      </c>
      <c r="F78" s="95" t="s">
        <v>148</v>
      </c>
      <c r="G78" s="95" t="s">
        <v>63</v>
      </c>
      <c r="H78" s="95" t="s">
        <v>56</v>
      </c>
      <c r="I78" s="95" t="s">
        <v>156</v>
      </c>
      <c r="J78" s="95" t="s">
        <v>157</v>
      </c>
      <c r="K78" s="95" t="s">
        <v>184</v>
      </c>
      <c r="L78" s="95" t="s">
        <v>38</v>
      </c>
      <c r="M78" s="97">
        <v>207.9</v>
      </c>
    </row>
    <row r="79" spans="1:13" x14ac:dyDescent="0.2">
      <c r="A79" s="95" t="s">
        <v>1874</v>
      </c>
      <c r="B79" s="95" t="s">
        <v>1850</v>
      </c>
      <c r="C79" s="95" t="s">
        <v>147</v>
      </c>
      <c r="D79" s="96">
        <v>5711</v>
      </c>
      <c r="E79" s="95" t="s">
        <v>60</v>
      </c>
      <c r="F79" s="95" t="s">
        <v>148</v>
      </c>
      <c r="G79" s="95" t="s">
        <v>63</v>
      </c>
      <c r="H79" s="95" t="s">
        <v>56</v>
      </c>
      <c r="I79" s="95" t="s">
        <v>156</v>
      </c>
      <c r="J79" s="95" t="s">
        <v>157</v>
      </c>
      <c r="K79" s="95" t="s">
        <v>197</v>
      </c>
      <c r="L79" s="95" t="s">
        <v>38</v>
      </c>
      <c r="M79" s="97">
        <v>103.9</v>
      </c>
    </row>
    <row r="80" spans="1:13" x14ac:dyDescent="0.2">
      <c r="A80" s="95" t="s">
        <v>1875</v>
      </c>
      <c r="B80" s="95" t="s">
        <v>1840</v>
      </c>
      <c r="C80" s="95" t="s">
        <v>147</v>
      </c>
      <c r="D80" s="96">
        <v>5711</v>
      </c>
      <c r="E80" s="95" t="s">
        <v>60</v>
      </c>
      <c r="F80" s="95" t="s">
        <v>148</v>
      </c>
      <c r="G80" s="95" t="s">
        <v>63</v>
      </c>
      <c r="H80" s="95" t="s">
        <v>56</v>
      </c>
      <c r="I80" s="95" t="s">
        <v>158</v>
      </c>
      <c r="J80" s="95" t="s">
        <v>159</v>
      </c>
      <c r="K80" s="95" t="s">
        <v>185</v>
      </c>
      <c r="L80" s="95" t="s">
        <v>40</v>
      </c>
      <c r="M80" s="97">
        <v>190.5</v>
      </c>
    </row>
    <row r="81" spans="1:13" x14ac:dyDescent="0.2">
      <c r="A81" s="95" t="s">
        <v>1876</v>
      </c>
      <c r="B81" s="95" t="s">
        <v>1842</v>
      </c>
      <c r="C81" s="95" t="s">
        <v>147</v>
      </c>
      <c r="D81" s="96">
        <v>5711</v>
      </c>
      <c r="E81" s="95" t="s">
        <v>60</v>
      </c>
      <c r="F81" s="95" t="s">
        <v>148</v>
      </c>
      <c r="G81" s="95" t="s">
        <v>63</v>
      </c>
      <c r="H81" s="95" t="s">
        <v>56</v>
      </c>
      <c r="I81" s="95" t="s">
        <v>158</v>
      </c>
      <c r="J81" s="95" t="s">
        <v>159</v>
      </c>
      <c r="K81" s="95" t="s">
        <v>184</v>
      </c>
      <c r="L81" s="95" t="s">
        <v>40</v>
      </c>
      <c r="M81" s="97">
        <v>285.7</v>
      </c>
    </row>
    <row r="82" spans="1:13" x14ac:dyDescent="0.2">
      <c r="A82" s="95" t="s">
        <v>1877</v>
      </c>
      <c r="B82" s="95" t="s">
        <v>1844</v>
      </c>
      <c r="C82" s="95" t="s">
        <v>147</v>
      </c>
      <c r="D82" s="96">
        <v>5711</v>
      </c>
      <c r="E82" s="95" t="s">
        <v>60</v>
      </c>
      <c r="F82" s="95" t="s">
        <v>148</v>
      </c>
      <c r="G82" s="95" t="s">
        <v>63</v>
      </c>
      <c r="H82" s="95" t="s">
        <v>56</v>
      </c>
      <c r="I82" s="95" t="s">
        <v>158</v>
      </c>
      <c r="J82" s="95" t="s">
        <v>159</v>
      </c>
      <c r="K82" s="95" t="s">
        <v>197</v>
      </c>
      <c r="L82" s="95" t="s">
        <v>40</v>
      </c>
      <c r="M82" s="97">
        <v>152.4</v>
      </c>
    </row>
    <row r="83" spans="1:13" x14ac:dyDescent="0.2">
      <c r="A83" s="95" t="s">
        <v>1878</v>
      </c>
      <c r="B83" s="95" t="s">
        <v>1846</v>
      </c>
      <c r="C83" s="95" t="s">
        <v>147</v>
      </c>
      <c r="D83" s="96">
        <v>5711</v>
      </c>
      <c r="E83" s="95" t="s">
        <v>60</v>
      </c>
      <c r="F83" s="95" t="s">
        <v>148</v>
      </c>
      <c r="G83" s="95" t="s">
        <v>63</v>
      </c>
      <c r="H83" s="95" t="s">
        <v>56</v>
      </c>
      <c r="I83" s="95" t="s">
        <v>158</v>
      </c>
      <c r="J83" s="95" t="s">
        <v>159</v>
      </c>
      <c r="K83" s="95" t="s">
        <v>185</v>
      </c>
      <c r="L83" s="95" t="s">
        <v>38</v>
      </c>
      <c r="M83" s="97">
        <v>114.3</v>
      </c>
    </row>
    <row r="84" spans="1:13" x14ac:dyDescent="0.2">
      <c r="A84" s="95" t="s">
        <v>1879</v>
      </c>
      <c r="B84" s="95" t="s">
        <v>1848</v>
      </c>
      <c r="C84" s="95" t="s">
        <v>147</v>
      </c>
      <c r="D84" s="96">
        <v>5711</v>
      </c>
      <c r="E84" s="95" t="s">
        <v>60</v>
      </c>
      <c r="F84" s="95" t="s">
        <v>148</v>
      </c>
      <c r="G84" s="95" t="s">
        <v>63</v>
      </c>
      <c r="H84" s="95" t="s">
        <v>56</v>
      </c>
      <c r="I84" s="95" t="s">
        <v>158</v>
      </c>
      <c r="J84" s="95" t="s">
        <v>159</v>
      </c>
      <c r="K84" s="95" t="s">
        <v>184</v>
      </c>
      <c r="L84" s="95" t="s">
        <v>38</v>
      </c>
      <c r="M84" s="97">
        <v>190.5</v>
      </c>
    </row>
    <row r="85" spans="1:13" x14ac:dyDescent="0.2">
      <c r="A85" s="95" t="s">
        <v>1880</v>
      </c>
      <c r="B85" s="95" t="s">
        <v>1850</v>
      </c>
      <c r="C85" s="95" t="s">
        <v>147</v>
      </c>
      <c r="D85" s="96">
        <v>5711</v>
      </c>
      <c r="E85" s="95" t="s">
        <v>60</v>
      </c>
      <c r="F85" s="95" t="s">
        <v>148</v>
      </c>
      <c r="G85" s="95" t="s">
        <v>63</v>
      </c>
      <c r="H85" s="95" t="s">
        <v>56</v>
      </c>
      <c r="I85" s="95" t="s">
        <v>158</v>
      </c>
      <c r="J85" s="95" t="s">
        <v>159</v>
      </c>
      <c r="K85" s="95" t="s">
        <v>197</v>
      </c>
      <c r="L85" s="95" t="s">
        <v>38</v>
      </c>
      <c r="M85" s="97">
        <v>95.2</v>
      </c>
    </row>
    <row r="86" spans="1:13" x14ac:dyDescent="0.2">
      <c r="A86" s="95" t="s">
        <v>1881</v>
      </c>
      <c r="B86" s="95" t="s">
        <v>1840</v>
      </c>
      <c r="C86" s="95" t="s">
        <v>147</v>
      </c>
      <c r="D86" s="96">
        <v>5711</v>
      </c>
      <c r="E86" s="95" t="s">
        <v>60</v>
      </c>
      <c r="F86" s="95" t="s">
        <v>148</v>
      </c>
      <c r="G86" s="95" t="s">
        <v>63</v>
      </c>
      <c r="H86" s="95" t="s">
        <v>56</v>
      </c>
      <c r="I86" s="95" t="s">
        <v>160</v>
      </c>
      <c r="J86" s="95" t="s">
        <v>161</v>
      </c>
      <c r="K86" s="95" t="s">
        <v>185</v>
      </c>
      <c r="L86" s="95" t="s">
        <v>40</v>
      </c>
      <c r="M86" s="97">
        <v>174.5</v>
      </c>
    </row>
    <row r="87" spans="1:13" x14ac:dyDescent="0.2">
      <c r="A87" s="95" t="s">
        <v>1882</v>
      </c>
      <c r="B87" s="95" t="s">
        <v>1842</v>
      </c>
      <c r="C87" s="95" t="s">
        <v>147</v>
      </c>
      <c r="D87" s="96">
        <v>5711</v>
      </c>
      <c r="E87" s="95" t="s">
        <v>60</v>
      </c>
      <c r="F87" s="95" t="s">
        <v>148</v>
      </c>
      <c r="G87" s="95" t="s">
        <v>63</v>
      </c>
      <c r="H87" s="95" t="s">
        <v>56</v>
      </c>
      <c r="I87" s="95" t="s">
        <v>160</v>
      </c>
      <c r="J87" s="95" t="s">
        <v>161</v>
      </c>
      <c r="K87" s="95" t="s">
        <v>184</v>
      </c>
      <c r="L87" s="95" t="s">
        <v>40</v>
      </c>
      <c r="M87" s="97">
        <v>261.8</v>
      </c>
    </row>
    <row r="88" spans="1:13" x14ac:dyDescent="0.2">
      <c r="A88" s="95" t="s">
        <v>1883</v>
      </c>
      <c r="B88" s="95" t="s">
        <v>1844</v>
      </c>
      <c r="C88" s="95" t="s">
        <v>147</v>
      </c>
      <c r="D88" s="96">
        <v>5711</v>
      </c>
      <c r="E88" s="95" t="s">
        <v>60</v>
      </c>
      <c r="F88" s="95" t="s">
        <v>148</v>
      </c>
      <c r="G88" s="95" t="s">
        <v>63</v>
      </c>
      <c r="H88" s="95" t="s">
        <v>56</v>
      </c>
      <c r="I88" s="95" t="s">
        <v>160</v>
      </c>
      <c r="J88" s="95" t="s">
        <v>161</v>
      </c>
      <c r="K88" s="95" t="s">
        <v>197</v>
      </c>
      <c r="L88" s="95" t="s">
        <v>40</v>
      </c>
      <c r="M88" s="97">
        <v>139.6</v>
      </c>
    </row>
    <row r="89" spans="1:13" x14ac:dyDescent="0.2">
      <c r="A89" s="95" t="s">
        <v>1884</v>
      </c>
      <c r="B89" s="95" t="s">
        <v>1846</v>
      </c>
      <c r="C89" s="95" t="s">
        <v>147</v>
      </c>
      <c r="D89" s="96">
        <v>5711</v>
      </c>
      <c r="E89" s="95" t="s">
        <v>60</v>
      </c>
      <c r="F89" s="95" t="s">
        <v>148</v>
      </c>
      <c r="G89" s="95" t="s">
        <v>63</v>
      </c>
      <c r="H89" s="95" t="s">
        <v>56</v>
      </c>
      <c r="I89" s="95" t="s">
        <v>160</v>
      </c>
      <c r="J89" s="95" t="s">
        <v>161</v>
      </c>
      <c r="K89" s="95" t="s">
        <v>185</v>
      </c>
      <c r="L89" s="95" t="s">
        <v>38</v>
      </c>
      <c r="M89" s="97">
        <v>104.7</v>
      </c>
    </row>
    <row r="90" spans="1:13" x14ac:dyDescent="0.2">
      <c r="A90" s="95" t="s">
        <v>1885</v>
      </c>
      <c r="B90" s="95" t="s">
        <v>1848</v>
      </c>
      <c r="C90" s="95" t="s">
        <v>147</v>
      </c>
      <c r="D90" s="96">
        <v>5711</v>
      </c>
      <c r="E90" s="95" t="s">
        <v>60</v>
      </c>
      <c r="F90" s="95" t="s">
        <v>148</v>
      </c>
      <c r="G90" s="95" t="s">
        <v>63</v>
      </c>
      <c r="H90" s="95" t="s">
        <v>56</v>
      </c>
      <c r="I90" s="95" t="s">
        <v>160</v>
      </c>
      <c r="J90" s="95" t="s">
        <v>161</v>
      </c>
      <c r="K90" s="95" t="s">
        <v>184</v>
      </c>
      <c r="L90" s="95" t="s">
        <v>38</v>
      </c>
      <c r="M90" s="97">
        <v>174.5</v>
      </c>
    </row>
    <row r="91" spans="1:13" x14ac:dyDescent="0.2">
      <c r="A91" s="95" t="s">
        <v>1886</v>
      </c>
      <c r="B91" s="95" t="s">
        <v>1850</v>
      </c>
      <c r="C91" s="95" t="s">
        <v>147</v>
      </c>
      <c r="D91" s="96">
        <v>5711</v>
      </c>
      <c r="E91" s="95" t="s">
        <v>60</v>
      </c>
      <c r="F91" s="95" t="s">
        <v>148</v>
      </c>
      <c r="G91" s="95" t="s">
        <v>63</v>
      </c>
      <c r="H91" s="95" t="s">
        <v>56</v>
      </c>
      <c r="I91" s="95" t="s">
        <v>160</v>
      </c>
      <c r="J91" s="95" t="s">
        <v>161</v>
      </c>
      <c r="K91" s="95" t="s">
        <v>197</v>
      </c>
      <c r="L91" s="95" t="s">
        <v>38</v>
      </c>
      <c r="M91" s="97">
        <v>87.3</v>
      </c>
    </row>
    <row r="92" spans="1:13" x14ac:dyDescent="0.2">
      <c r="A92" s="95" t="s">
        <v>1887</v>
      </c>
      <c r="B92" s="95" t="s">
        <v>1840</v>
      </c>
      <c r="C92" s="95" t="s">
        <v>147</v>
      </c>
      <c r="D92" s="96">
        <v>5711</v>
      </c>
      <c r="E92" s="95" t="s">
        <v>60</v>
      </c>
      <c r="F92" s="95" t="s">
        <v>148</v>
      </c>
      <c r="G92" s="95" t="s">
        <v>63</v>
      </c>
      <c r="H92" s="95" t="s">
        <v>56</v>
      </c>
      <c r="I92" s="95" t="s">
        <v>162</v>
      </c>
      <c r="J92" s="95" t="s">
        <v>163</v>
      </c>
      <c r="K92" s="95" t="s">
        <v>185</v>
      </c>
      <c r="L92" s="95" t="s">
        <v>40</v>
      </c>
      <c r="M92" s="97">
        <v>159.9</v>
      </c>
    </row>
    <row r="93" spans="1:13" x14ac:dyDescent="0.2">
      <c r="A93" s="95" t="s">
        <v>1888</v>
      </c>
      <c r="B93" s="95" t="s">
        <v>1842</v>
      </c>
      <c r="C93" s="95" t="s">
        <v>147</v>
      </c>
      <c r="D93" s="96">
        <v>5711</v>
      </c>
      <c r="E93" s="95" t="s">
        <v>60</v>
      </c>
      <c r="F93" s="95" t="s">
        <v>148</v>
      </c>
      <c r="G93" s="95" t="s">
        <v>63</v>
      </c>
      <c r="H93" s="95" t="s">
        <v>56</v>
      </c>
      <c r="I93" s="95" t="s">
        <v>162</v>
      </c>
      <c r="J93" s="95" t="s">
        <v>163</v>
      </c>
      <c r="K93" s="95" t="s">
        <v>184</v>
      </c>
      <c r="L93" s="95" t="s">
        <v>40</v>
      </c>
      <c r="M93" s="97">
        <v>239.9</v>
      </c>
    </row>
    <row r="94" spans="1:13" x14ac:dyDescent="0.2">
      <c r="A94" s="95" t="s">
        <v>1889</v>
      </c>
      <c r="B94" s="95" t="s">
        <v>1844</v>
      </c>
      <c r="C94" s="95" t="s">
        <v>147</v>
      </c>
      <c r="D94" s="96">
        <v>5711</v>
      </c>
      <c r="E94" s="95" t="s">
        <v>60</v>
      </c>
      <c r="F94" s="95" t="s">
        <v>148</v>
      </c>
      <c r="G94" s="95" t="s">
        <v>63</v>
      </c>
      <c r="H94" s="95" t="s">
        <v>56</v>
      </c>
      <c r="I94" s="95" t="s">
        <v>162</v>
      </c>
      <c r="J94" s="95" t="s">
        <v>163</v>
      </c>
      <c r="K94" s="95" t="s">
        <v>197</v>
      </c>
      <c r="L94" s="95" t="s">
        <v>40</v>
      </c>
      <c r="M94" s="97">
        <v>127.9</v>
      </c>
    </row>
    <row r="95" spans="1:13" x14ac:dyDescent="0.2">
      <c r="A95" s="95" t="s">
        <v>1890</v>
      </c>
      <c r="B95" s="95" t="s">
        <v>1846</v>
      </c>
      <c r="C95" s="95" t="s">
        <v>147</v>
      </c>
      <c r="D95" s="96">
        <v>5711</v>
      </c>
      <c r="E95" s="95" t="s">
        <v>60</v>
      </c>
      <c r="F95" s="95" t="s">
        <v>148</v>
      </c>
      <c r="G95" s="95" t="s">
        <v>63</v>
      </c>
      <c r="H95" s="95" t="s">
        <v>56</v>
      </c>
      <c r="I95" s="95" t="s">
        <v>162</v>
      </c>
      <c r="J95" s="95" t="s">
        <v>163</v>
      </c>
      <c r="K95" s="95" t="s">
        <v>185</v>
      </c>
      <c r="L95" s="95" t="s">
        <v>38</v>
      </c>
      <c r="M95" s="97">
        <v>96</v>
      </c>
    </row>
    <row r="96" spans="1:13" x14ac:dyDescent="0.2">
      <c r="A96" s="95" t="s">
        <v>1891</v>
      </c>
      <c r="B96" s="95" t="s">
        <v>1848</v>
      </c>
      <c r="C96" s="95" t="s">
        <v>147</v>
      </c>
      <c r="D96" s="96">
        <v>5711</v>
      </c>
      <c r="E96" s="95" t="s">
        <v>60</v>
      </c>
      <c r="F96" s="95" t="s">
        <v>148</v>
      </c>
      <c r="G96" s="95" t="s">
        <v>63</v>
      </c>
      <c r="H96" s="95" t="s">
        <v>56</v>
      </c>
      <c r="I96" s="95" t="s">
        <v>162</v>
      </c>
      <c r="J96" s="95" t="s">
        <v>163</v>
      </c>
      <c r="K96" s="95" t="s">
        <v>184</v>
      </c>
      <c r="L96" s="95" t="s">
        <v>38</v>
      </c>
      <c r="M96" s="97">
        <v>159.9</v>
      </c>
    </row>
    <row r="97" spans="1:13" x14ac:dyDescent="0.2">
      <c r="A97" s="95" t="s">
        <v>1892</v>
      </c>
      <c r="B97" s="95" t="s">
        <v>1850</v>
      </c>
      <c r="C97" s="95" t="s">
        <v>147</v>
      </c>
      <c r="D97" s="96">
        <v>5711</v>
      </c>
      <c r="E97" s="95" t="s">
        <v>60</v>
      </c>
      <c r="F97" s="95" t="s">
        <v>148</v>
      </c>
      <c r="G97" s="95" t="s">
        <v>63</v>
      </c>
      <c r="H97" s="95" t="s">
        <v>56</v>
      </c>
      <c r="I97" s="95" t="s">
        <v>162</v>
      </c>
      <c r="J97" s="95" t="s">
        <v>163</v>
      </c>
      <c r="K97" s="95" t="s">
        <v>197</v>
      </c>
      <c r="L97" s="95" t="s">
        <v>38</v>
      </c>
      <c r="M97" s="97">
        <v>80</v>
      </c>
    </row>
    <row r="98" spans="1:13" x14ac:dyDescent="0.2">
      <c r="A98" s="95" t="s">
        <v>1893</v>
      </c>
      <c r="B98" s="95" t="s">
        <v>1894</v>
      </c>
      <c r="C98" s="95" t="s">
        <v>147</v>
      </c>
      <c r="D98" s="96">
        <v>5811</v>
      </c>
      <c r="E98" s="95" t="s">
        <v>62</v>
      </c>
      <c r="F98" s="95" t="s">
        <v>148</v>
      </c>
      <c r="G98" s="95" t="s">
        <v>63</v>
      </c>
      <c r="H98" s="95" t="s">
        <v>56</v>
      </c>
      <c r="I98" s="95" t="s">
        <v>1781</v>
      </c>
      <c r="J98" s="95" t="s">
        <v>1782</v>
      </c>
      <c r="K98" s="95" t="s">
        <v>185</v>
      </c>
      <c r="L98" s="95" t="s">
        <v>40</v>
      </c>
      <c r="M98" s="97">
        <v>554.6</v>
      </c>
    </row>
    <row r="99" spans="1:13" x14ac:dyDescent="0.2">
      <c r="A99" s="95" t="s">
        <v>1895</v>
      </c>
      <c r="B99" s="95" t="s">
        <v>1896</v>
      </c>
      <c r="C99" s="95" t="s">
        <v>147</v>
      </c>
      <c r="D99" s="96">
        <v>5811</v>
      </c>
      <c r="E99" s="95" t="s">
        <v>62</v>
      </c>
      <c r="F99" s="95" t="s">
        <v>148</v>
      </c>
      <c r="G99" s="95" t="s">
        <v>63</v>
      </c>
      <c r="H99" s="95" t="s">
        <v>56</v>
      </c>
      <c r="I99" s="95" t="s">
        <v>1781</v>
      </c>
      <c r="J99" s="95" t="s">
        <v>1782</v>
      </c>
      <c r="K99" s="95" t="s">
        <v>184</v>
      </c>
      <c r="L99" s="95" t="s">
        <v>40</v>
      </c>
      <c r="M99" s="97">
        <v>831.9</v>
      </c>
    </row>
    <row r="100" spans="1:13" x14ac:dyDescent="0.2">
      <c r="A100" s="95" t="s">
        <v>1897</v>
      </c>
      <c r="B100" s="95" t="s">
        <v>1898</v>
      </c>
      <c r="C100" s="95" t="s">
        <v>147</v>
      </c>
      <c r="D100" s="96">
        <v>5811</v>
      </c>
      <c r="E100" s="95" t="s">
        <v>62</v>
      </c>
      <c r="F100" s="95" t="s">
        <v>148</v>
      </c>
      <c r="G100" s="95" t="s">
        <v>63</v>
      </c>
      <c r="H100" s="95" t="s">
        <v>56</v>
      </c>
      <c r="I100" s="95" t="s">
        <v>1781</v>
      </c>
      <c r="J100" s="95" t="s">
        <v>1782</v>
      </c>
      <c r="K100" s="95" t="s">
        <v>197</v>
      </c>
      <c r="L100" s="95" t="s">
        <v>40</v>
      </c>
      <c r="M100" s="97">
        <v>443.7</v>
      </c>
    </row>
    <row r="101" spans="1:13" x14ac:dyDescent="0.2">
      <c r="A101" s="95" t="s">
        <v>1899</v>
      </c>
      <c r="B101" s="95" t="s">
        <v>1900</v>
      </c>
      <c r="C101" s="95" t="s">
        <v>147</v>
      </c>
      <c r="D101" s="96">
        <v>5811</v>
      </c>
      <c r="E101" s="95" t="s">
        <v>62</v>
      </c>
      <c r="F101" s="95" t="s">
        <v>148</v>
      </c>
      <c r="G101" s="95" t="s">
        <v>63</v>
      </c>
      <c r="H101" s="95" t="s">
        <v>56</v>
      </c>
      <c r="I101" s="95" t="s">
        <v>1781</v>
      </c>
      <c r="J101" s="95" t="s">
        <v>1782</v>
      </c>
      <c r="K101" s="95" t="s">
        <v>185</v>
      </c>
      <c r="L101" s="95" t="s">
        <v>38</v>
      </c>
      <c r="M101" s="97">
        <v>332.8</v>
      </c>
    </row>
    <row r="102" spans="1:13" x14ac:dyDescent="0.2">
      <c r="A102" s="95" t="s">
        <v>1901</v>
      </c>
      <c r="B102" s="95" t="s">
        <v>1902</v>
      </c>
      <c r="C102" s="95" t="s">
        <v>147</v>
      </c>
      <c r="D102" s="96">
        <v>5811</v>
      </c>
      <c r="E102" s="95" t="s">
        <v>62</v>
      </c>
      <c r="F102" s="95" t="s">
        <v>148</v>
      </c>
      <c r="G102" s="95" t="s">
        <v>63</v>
      </c>
      <c r="H102" s="95" t="s">
        <v>56</v>
      </c>
      <c r="I102" s="95" t="s">
        <v>1781</v>
      </c>
      <c r="J102" s="95" t="s">
        <v>1782</v>
      </c>
      <c r="K102" s="95" t="s">
        <v>184</v>
      </c>
      <c r="L102" s="95" t="s">
        <v>38</v>
      </c>
      <c r="M102" s="97">
        <v>554.6</v>
      </c>
    </row>
    <row r="103" spans="1:13" x14ac:dyDescent="0.2">
      <c r="A103" s="95" t="s">
        <v>1903</v>
      </c>
      <c r="B103" s="95" t="s">
        <v>1904</v>
      </c>
      <c r="C103" s="95" t="s">
        <v>147</v>
      </c>
      <c r="D103" s="96">
        <v>5811</v>
      </c>
      <c r="E103" s="95" t="s">
        <v>62</v>
      </c>
      <c r="F103" s="95" t="s">
        <v>148</v>
      </c>
      <c r="G103" s="95" t="s">
        <v>63</v>
      </c>
      <c r="H103" s="95" t="s">
        <v>56</v>
      </c>
      <c r="I103" s="95" t="s">
        <v>1781</v>
      </c>
      <c r="J103" s="95" t="s">
        <v>1782</v>
      </c>
      <c r="K103" s="95" t="s">
        <v>197</v>
      </c>
      <c r="L103" s="95" t="s">
        <v>38</v>
      </c>
      <c r="M103" s="97">
        <v>277.3</v>
      </c>
    </row>
    <row r="104" spans="1:13" x14ac:dyDescent="0.2">
      <c r="A104" s="95" t="s">
        <v>1905</v>
      </c>
      <c r="B104" s="95" t="s">
        <v>1894</v>
      </c>
      <c r="C104" s="95" t="s">
        <v>147</v>
      </c>
      <c r="D104" s="96">
        <v>5811</v>
      </c>
      <c r="E104" s="95" t="s">
        <v>62</v>
      </c>
      <c r="F104" s="95" t="s">
        <v>148</v>
      </c>
      <c r="G104" s="95" t="s">
        <v>63</v>
      </c>
      <c r="H104" s="95" t="s">
        <v>56</v>
      </c>
      <c r="I104" s="95" t="s">
        <v>1794</v>
      </c>
      <c r="J104" s="95" t="s">
        <v>1795</v>
      </c>
      <c r="K104" s="95" t="s">
        <v>185</v>
      </c>
      <c r="L104" s="95" t="s">
        <v>40</v>
      </c>
      <c r="M104" s="97">
        <v>508.1</v>
      </c>
    </row>
    <row r="105" spans="1:13" x14ac:dyDescent="0.2">
      <c r="A105" s="95" t="s">
        <v>1906</v>
      </c>
      <c r="B105" s="95" t="s">
        <v>1896</v>
      </c>
      <c r="C105" s="95" t="s">
        <v>147</v>
      </c>
      <c r="D105" s="96">
        <v>5811</v>
      </c>
      <c r="E105" s="95" t="s">
        <v>62</v>
      </c>
      <c r="F105" s="95" t="s">
        <v>148</v>
      </c>
      <c r="G105" s="95" t="s">
        <v>63</v>
      </c>
      <c r="H105" s="95" t="s">
        <v>56</v>
      </c>
      <c r="I105" s="95" t="s">
        <v>1794</v>
      </c>
      <c r="J105" s="95" t="s">
        <v>1795</v>
      </c>
      <c r="K105" s="95" t="s">
        <v>184</v>
      </c>
      <c r="L105" s="95" t="s">
        <v>40</v>
      </c>
      <c r="M105" s="97">
        <v>762.2</v>
      </c>
    </row>
    <row r="106" spans="1:13" x14ac:dyDescent="0.2">
      <c r="A106" s="95" t="s">
        <v>1907</v>
      </c>
      <c r="B106" s="95" t="s">
        <v>1898</v>
      </c>
      <c r="C106" s="95" t="s">
        <v>147</v>
      </c>
      <c r="D106" s="96">
        <v>5811</v>
      </c>
      <c r="E106" s="95" t="s">
        <v>62</v>
      </c>
      <c r="F106" s="95" t="s">
        <v>148</v>
      </c>
      <c r="G106" s="95" t="s">
        <v>63</v>
      </c>
      <c r="H106" s="95" t="s">
        <v>56</v>
      </c>
      <c r="I106" s="95" t="s">
        <v>1794</v>
      </c>
      <c r="J106" s="95" t="s">
        <v>1795</v>
      </c>
      <c r="K106" s="95" t="s">
        <v>197</v>
      </c>
      <c r="L106" s="95" t="s">
        <v>40</v>
      </c>
      <c r="M106" s="97">
        <v>406.5</v>
      </c>
    </row>
    <row r="107" spans="1:13" x14ac:dyDescent="0.2">
      <c r="A107" s="95" t="s">
        <v>1908</v>
      </c>
      <c r="B107" s="95" t="s">
        <v>1900</v>
      </c>
      <c r="C107" s="95" t="s">
        <v>147</v>
      </c>
      <c r="D107" s="96">
        <v>5811</v>
      </c>
      <c r="E107" s="95" t="s">
        <v>62</v>
      </c>
      <c r="F107" s="95" t="s">
        <v>148</v>
      </c>
      <c r="G107" s="95" t="s">
        <v>63</v>
      </c>
      <c r="H107" s="95" t="s">
        <v>56</v>
      </c>
      <c r="I107" s="95" t="s">
        <v>1794</v>
      </c>
      <c r="J107" s="95" t="s">
        <v>1795</v>
      </c>
      <c r="K107" s="95" t="s">
        <v>185</v>
      </c>
      <c r="L107" s="95" t="s">
        <v>38</v>
      </c>
      <c r="M107" s="97">
        <v>304.89999999999998</v>
      </c>
    </row>
    <row r="108" spans="1:13" x14ac:dyDescent="0.2">
      <c r="A108" s="95" t="s">
        <v>1909</v>
      </c>
      <c r="B108" s="95" t="s">
        <v>1902</v>
      </c>
      <c r="C108" s="95" t="s">
        <v>147</v>
      </c>
      <c r="D108" s="96">
        <v>5811</v>
      </c>
      <c r="E108" s="95" t="s">
        <v>62</v>
      </c>
      <c r="F108" s="95" t="s">
        <v>148</v>
      </c>
      <c r="G108" s="95" t="s">
        <v>63</v>
      </c>
      <c r="H108" s="95" t="s">
        <v>56</v>
      </c>
      <c r="I108" s="95" t="s">
        <v>1794</v>
      </c>
      <c r="J108" s="95" t="s">
        <v>1795</v>
      </c>
      <c r="K108" s="95" t="s">
        <v>184</v>
      </c>
      <c r="L108" s="95" t="s">
        <v>38</v>
      </c>
      <c r="M108" s="97">
        <v>508.1</v>
      </c>
    </row>
    <row r="109" spans="1:13" x14ac:dyDescent="0.2">
      <c r="A109" s="95" t="s">
        <v>1910</v>
      </c>
      <c r="B109" s="95" t="s">
        <v>1904</v>
      </c>
      <c r="C109" s="95" t="s">
        <v>147</v>
      </c>
      <c r="D109" s="96">
        <v>5811</v>
      </c>
      <c r="E109" s="95" t="s">
        <v>62</v>
      </c>
      <c r="F109" s="95" t="s">
        <v>148</v>
      </c>
      <c r="G109" s="95" t="s">
        <v>63</v>
      </c>
      <c r="H109" s="95" t="s">
        <v>56</v>
      </c>
      <c r="I109" s="95" t="s">
        <v>1794</v>
      </c>
      <c r="J109" s="95" t="s">
        <v>1795</v>
      </c>
      <c r="K109" s="95" t="s">
        <v>197</v>
      </c>
      <c r="L109" s="95" t="s">
        <v>38</v>
      </c>
      <c r="M109" s="97">
        <v>254.1</v>
      </c>
    </row>
    <row r="110" spans="1:13" x14ac:dyDescent="0.2">
      <c r="A110" s="95" t="s">
        <v>1911</v>
      </c>
      <c r="B110" s="95" t="s">
        <v>1894</v>
      </c>
      <c r="C110" s="95" t="s">
        <v>147</v>
      </c>
      <c r="D110" s="96">
        <v>5811</v>
      </c>
      <c r="E110" s="95" t="s">
        <v>62</v>
      </c>
      <c r="F110" s="95" t="s">
        <v>148</v>
      </c>
      <c r="G110" s="95" t="s">
        <v>63</v>
      </c>
      <c r="H110" s="95" t="s">
        <v>56</v>
      </c>
      <c r="I110" s="95" t="s">
        <v>1802</v>
      </c>
      <c r="J110" s="95" t="s">
        <v>1803</v>
      </c>
      <c r="K110" s="95" t="s">
        <v>185</v>
      </c>
      <c r="L110" s="95" t="s">
        <v>40</v>
      </c>
      <c r="M110" s="97">
        <v>465.6</v>
      </c>
    </row>
    <row r="111" spans="1:13" x14ac:dyDescent="0.2">
      <c r="A111" s="95" t="s">
        <v>1912</v>
      </c>
      <c r="B111" s="95" t="s">
        <v>1896</v>
      </c>
      <c r="C111" s="95" t="s">
        <v>147</v>
      </c>
      <c r="D111" s="96">
        <v>5811</v>
      </c>
      <c r="E111" s="95" t="s">
        <v>62</v>
      </c>
      <c r="F111" s="95" t="s">
        <v>148</v>
      </c>
      <c r="G111" s="95" t="s">
        <v>63</v>
      </c>
      <c r="H111" s="95" t="s">
        <v>56</v>
      </c>
      <c r="I111" s="95" t="s">
        <v>1802</v>
      </c>
      <c r="J111" s="95" t="s">
        <v>1803</v>
      </c>
      <c r="K111" s="95" t="s">
        <v>184</v>
      </c>
      <c r="L111" s="95" t="s">
        <v>40</v>
      </c>
      <c r="M111" s="97">
        <v>698.4</v>
      </c>
    </row>
    <row r="112" spans="1:13" x14ac:dyDescent="0.2">
      <c r="A112" s="95" t="s">
        <v>1913</v>
      </c>
      <c r="B112" s="95" t="s">
        <v>1898</v>
      </c>
      <c r="C112" s="95" t="s">
        <v>147</v>
      </c>
      <c r="D112" s="96">
        <v>5811</v>
      </c>
      <c r="E112" s="95" t="s">
        <v>62</v>
      </c>
      <c r="F112" s="95" t="s">
        <v>148</v>
      </c>
      <c r="G112" s="95" t="s">
        <v>63</v>
      </c>
      <c r="H112" s="95" t="s">
        <v>56</v>
      </c>
      <c r="I112" s="95" t="s">
        <v>1802</v>
      </c>
      <c r="J112" s="95" t="s">
        <v>1803</v>
      </c>
      <c r="K112" s="95" t="s">
        <v>197</v>
      </c>
      <c r="L112" s="95" t="s">
        <v>40</v>
      </c>
      <c r="M112" s="97">
        <v>372.5</v>
      </c>
    </row>
    <row r="113" spans="1:13" x14ac:dyDescent="0.2">
      <c r="A113" s="95" t="s">
        <v>1914</v>
      </c>
      <c r="B113" s="95" t="s">
        <v>1900</v>
      </c>
      <c r="C113" s="95" t="s">
        <v>147</v>
      </c>
      <c r="D113" s="96">
        <v>5811</v>
      </c>
      <c r="E113" s="95" t="s">
        <v>62</v>
      </c>
      <c r="F113" s="95" t="s">
        <v>148</v>
      </c>
      <c r="G113" s="95" t="s">
        <v>63</v>
      </c>
      <c r="H113" s="95" t="s">
        <v>56</v>
      </c>
      <c r="I113" s="95" t="s">
        <v>1802</v>
      </c>
      <c r="J113" s="95" t="s">
        <v>1803</v>
      </c>
      <c r="K113" s="95" t="s">
        <v>185</v>
      </c>
      <c r="L113" s="95" t="s">
        <v>38</v>
      </c>
      <c r="M113" s="97">
        <v>279.39999999999998</v>
      </c>
    </row>
    <row r="114" spans="1:13" x14ac:dyDescent="0.2">
      <c r="A114" s="95" t="s">
        <v>1915</v>
      </c>
      <c r="B114" s="95" t="s">
        <v>1902</v>
      </c>
      <c r="C114" s="95" t="s">
        <v>147</v>
      </c>
      <c r="D114" s="96">
        <v>5811</v>
      </c>
      <c r="E114" s="95" t="s">
        <v>62</v>
      </c>
      <c r="F114" s="95" t="s">
        <v>148</v>
      </c>
      <c r="G114" s="95" t="s">
        <v>63</v>
      </c>
      <c r="H114" s="95" t="s">
        <v>56</v>
      </c>
      <c r="I114" s="95" t="s">
        <v>1802</v>
      </c>
      <c r="J114" s="95" t="s">
        <v>1803</v>
      </c>
      <c r="K114" s="95" t="s">
        <v>184</v>
      </c>
      <c r="L114" s="95" t="s">
        <v>38</v>
      </c>
      <c r="M114" s="97">
        <v>465.6</v>
      </c>
    </row>
    <row r="115" spans="1:13" x14ac:dyDescent="0.2">
      <c r="A115" s="95" t="s">
        <v>1916</v>
      </c>
      <c r="B115" s="95" t="s">
        <v>1904</v>
      </c>
      <c r="C115" s="95" t="s">
        <v>147</v>
      </c>
      <c r="D115" s="96">
        <v>5811</v>
      </c>
      <c r="E115" s="95" t="s">
        <v>62</v>
      </c>
      <c r="F115" s="95" t="s">
        <v>148</v>
      </c>
      <c r="G115" s="95" t="s">
        <v>63</v>
      </c>
      <c r="H115" s="95" t="s">
        <v>56</v>
      </c>
      <c r="I115" s="95" t="s">
        <v>1802</v>
      </c>
      <c r="J115" s="95" t="s">
        <v>1803</v>
      </c>
      <c r="K115" s="95" t="s">
        <v>197</v>
      </c>
      <c r="L115" s="95" t="s">
        <v>38</v>
      </c>
      <c r="M115" s="97">
        <v>232.8</v>
      </c>
    </row>
    <row r="116" spans="1:13" x14ac:dyDescent="0.2">
      <c r="A116" s="95" t="s">
        <v>1917</v>
      </c>
      <c r="B116" s="95" t="s">
        <v>1894</v>
      </c>
      <c r="C116" s="95" t="s">
        <v>147</v>
      </c>
      <c r="D116" s="96">
        <v>5811</v>
      </c>
      <c r="E116" s="95" t="s">
        <v>62</v>
      </c>
      <c r="F116" s="95" t="s">
        <v>148</v>
      </c>
      <c r="G116" s="95" t="s">
        <v>63</v>
      </c>
      <c r="H116" s="95" t="s">
        <v>56</v>
      </c>
      <c r="I116" s="95" t="s">
        <v>57</v>
      </c>
      <c r="J116" s="95" t="s">
        <v>58</v>
      </c>
      <c r="K116" s="95" t="s">
        <v>185</v>
      </c>
      <c r="L116" s="95" t="s">
        <v>40</v>
      </c>
      <c r="M116" s="97">
        <v>426.6</v>
      </c>
    </row>
    <row r="117" spans="1:13" x14ac:dyDescent="0.2">
      <c r="A117" s="95" t="s">
        <v>1918</v>
      </c>
      <c r="B117" s="95" t="s">
        <v>1896</v>
      </c>
      <c r="C117" s="95" t="s">
        <v>147</v>
      </c>
      <c r="D117" s="96">
        <v>5811</v>
      </c>
      <c r="E117" s="95" t="s">
        <v>62</v>
      </c>
      <c r="F117" s="95" t="s">
        <v>148</v>
      </c>
      <c r="G117" s="95" t="s">
        <v>63</v>
      </c>
      <c r="H117" s="95" t="s">
        <v>56</v>
      </c>
      <c r="I117" s="95" t="s">
        <v>57</v>
      </c>
      <c r="J117" s="95" t="s">
        <v>58</v>
      </c>
      <c r="K117" s="95" t="s">
        <v>184</v>
      </c>
      <c r="L117" s="95" t="s">
        <v>40</v>
      </c>
      <c r="M117" s="97">
        <v>639.9</v>
      </c>
    </row>
    <row r="118" spans="1:13" x14ac:dyDescent="0.2">
      <c r="A118" s="95" t="s">
        <v>1919</v>
      </c>
      <c r="B118" s="95" t="s">
        <v>1898</v>
      </c>
      <c r="C118" s="95" t="s">
        <v>147</v>
      </c>
      <c r="D118" s="96">
        <v>5811</v>
      </c>
      <c r="E118" s="95" t="s">
        <v>62</v>
      </c>
      <c r="F118" s="95" t="s">
        <v>148</v>
      </c>
      <c r="G118" s="95" t="s">
        <v>63</v>
      </c>
      <c r="H118" s="95" t="s">
        <v>56</v>
      </c>
      <c r="I118" s="95" t="s">
        <v>57</v>
      </c>
      <c r="J118" s="95" t="s">
        <v>58</v>
      </c>
      <c r="K118" s="95" t="s">
        <v>197</v>
      </c>
      <c r="L118" s="95" t="s">
        <v>40</v>
      </c>
      <c r="M118" s="97">
        <v>341.3</v>
      </c>
    </row>
    <row r="119" spans="1:13" x14ac:dyDescent="0.2">
      <c r="A119" s="95" t="s">
        <v>1920</v>
      </c>
      <c r="B119" s="95" t="s">
        <v>1900</v>
      </c>
      <c r="C119" s="95" t="s">
        <v>147</v>
      </c>
      <c r="D119" s="96">
        <v>5811</v>
      </c>
      <c r="E119" s="95" t="s">
        <v>62</v>
      </c>
      <c r="F119" s="95" t="s">
        <v>148</v>
      </c>
      <c r="G119" s="95" t="s">
        <v>63</v>
      </c>
      <c r="H119" s="95" t="s">
        <v>56</v>
      </c>
      <c r="I119" s="95" t="s">
        <v>57</v>
      </c>
      <c r="J119" s="95" t="s">
        <v>58</v>
      </c>
      <c r="K119" s="95" t="s">
        <v>185</v>
      </c>
      <c r="L119" s="95" t="s">
        <v>38</v>
      </c>
      <c r="M119" s="97">
        <v>256</v>
      </c>
    </row>
    <row r="120" spans="1:13" x14ac:dyDescent="0.2">
      <c r="A120" s="95" t="s">
        <v>1921</v>
      </c>
      <c r="B120" s="95" t="s">
        <v>1902</v>
      </c>
      <c r="C120" s="95" t="s">
        <v>147</v>
      </c>
      <c r="D120" s="96">
        <v>5811</v>
      </c>
      <c r="E120" s="95" t="s">
        <v>62</v>
      </c>
      <c r="F120" s="95" t="s">
        <v>148</v>
      </c>
      <c r="G120" s="95" t="s">
        <v>63</v>
      </c>
      <c r="H120" s="95" t="s">
        <v>56</v>
      </c>
      <c r="I120" s="95" t="s">
        <v>57</v>
      </c>
      <c r="J120" s="95" t="s">
        <v>58</v>
      </c>
      <c r="K120" s="95" t="s">
        <v>184</v>
      </c>
      <c r="L120" s="95" t="s">
        <v>38</v>
      </c>
      <c r="M120" s="97">
        <v>426.6</v>
      </c>
    </row>
    <row r="121" spans="1:13" x14ac:dyDescent="0.2">
      <c r="A121" s="95" t="s">
        <v>1922</v>
      </c>
      <c r="B121" s="95" t="s">
        <v>1904</v>
      </c>
      <c r="C121" s="95" t="s">
        <v>147</v>
      </c>
      <c r="D121" s="96">
        <v>5811</v>
      </c>
      <c r="E121" s="95" t="s">
        <v>62</v>
      </c>
      <c r="F121" s="95" t="s">
        <v>148</v>
      </c>
      <c r="G121" s="95" t="s">
        <v>63</v>
      </c>
      <c r="H121" s="95" t="s">
        <v>56</v>
      </c>
      <c r="I121" s="95" t="s">
        <v>57</v>
      </c>
      <c r="J121" s="95" t="s">
        <v>58</v>
      </c>
      <c r="K121" s="95" t="s">
        <v>197</v>
      </c>
      <c r="L121" s="95" t="s">
        <v>38</v>
      </c>
      <c r="M121" s="97">
        <v>213.3</v>
      </c>
    </row>
    <row r="122" spans="1:13" x14ac:dyDescent="0.2">
      <c r="A122" s="95" t="s">
        <v>1923</v>
      </c>
      <c r="B122" s="95" t="s">
        <v>1894</v>
      </c>
      <c r="C122" s="95" t="s">
        <v>147</v>
      </c>
      <c r="D122" s="96">
        <v>5811</v>
      </c>
      <c r="E122" s="95" t="s">
        <v>62</v>
      </c>
      <c r="F122" s="95" t="s">
        <v>148</v>
      </c>
      <c r="G122" s="95" t="s">
        <v>63</v>
      </c>
      <c r="H122" s="95" t="s">
        <v>56</v>
      </c>
      <c r="I122" s="95" t="s">
        <v>156</v>
      </c>
      <c r="J122" s="95" t="s">
        <v>157</v>
      </c>
      <c r="K122" s="95" t="s">
        <v>185</v>
      </c>
      <c r="L122" s="95" t="s">
        <v>40</v>
      </c>
      <c r="M122" s="97">
        <v>390.8</v>
      </c>
    </row>
    <row r="123" spans="1:13" x14ac:dyDescent="0.2">
      <c r="A123" s="95" t="s">
        <v>1924</v>
      </c>
      <c r="B123" s="95" t="s">
        <v>1896</v>
      </c>
      <c r="C123" s="95" t="s">
        <v>147</v>
      </c>
      <c r="D123" s="96">
        <v>5811</v>
      </c>
      <c r="E123" s="95" t="s">
        <v>62</v>
      </c>
      <c r="F123" s="95" t="s">
        <v>148</v>
      </c>
      <c r="G123" s="95" t="s">
        <v>63</v>
      </c>
      <c r="H123" s="95" t="s">
        <v>56</v>
      </c>
      <c r="I123" s="95" t="s">
        <v>156</v>
      </c>
      <c r="J123" s="95" t="s">
        <v>157</v>
      </c>
      <c r="K123" s="95" t="s">
        <v>184</v>
      </c>
      <c r="L123" s="95" t="s">
        <v>40</v>
      </c>
      <c r="M123" s="97">
        <v>586.20000000000005</v>
      </c>
    </row>
    <row r="124" spans="1:13" x14ac:dyDescent="0.2">
      <c r="A124" s="95" t="s">
        <v>1925</v>
      </c>
      <c r="B124" s="95" t="s">
        <v>1898</v>
      </c>
      <c r="C124" s="95" t="s">
        <v>147</v>
      </c>
      <c r="D124" s="96">
        <v>5811</v>
      </c>
      <c r="E124" s="95" t="s">
        <v>62</v>
      </c>
      <c r="F124" s="95" t="s">
        <v>148</v>
      </c>
      <c r="G124" s="95" t="s">
        <v>63</v>
      </c>
      <c r="H124" s="95" t="s">
        <v>56</v>
      </c>
      <c r="I124" s="95" t="s">
        <v>156</v>
      </c>
      <c r="J124" s="95" t="s">
        <v>157</v>
      </c>
      <c r="K124" s="95" t="s">
        <v>197</v>
      </c>
      <c r="L124" s="95" t="s">
        <v>40</v>
      </c>
      <c r="M124" s="97">
        <v>312.7</v>
      </c>
    </row>
    <row r="125" spans="1:13" x14ac:dyDescent="0.2">
      <c r="A125" s="95" t="s">
        <v>1926</v>
      </c>
      <c r="B125" s="95" t="s">
        <v>1900</v>
      </c>
      <c r="C125" s="95" t="s">
        <v>147</v>
      </c>
      <c r="D125" s="96">
        <v>5811</v>
      </c>
      <c r="E125" s="95" t="s">
        <v>62</v>
      </c>
      <c r="F125" s="95" t="s">
        <v>148</v>
      </c>
      <c r="G125" s="95" t="s">
        <v>63</v>
      </c>
      <c r="H125" s="95" t="s">
        <v>56</v>
      </c>
      <c r="I125" s="95" t="s">
        <v>156</v>
      </c>
      <c r="J125" s="95" t="s">
        <v>157</v>
      </c>
      <c r="K125" s="95" t="s">
        <v>185</v>
      </c>
      <c r="L125" s="95" t="s">
        <v>38</v>
      </c>
      <c r="M125" s="97">
        <v>234.5</v>
      </c>
    </row>
    <row r="126" spans="1:13" x14ac:dyDescent="0.2">
      <c r="A126" s="95" t="s">
        <v>1927</v>
      </c>
      <c r="B126" s="95" t="s">
        <v>1902</v>
      </c>
      <c r="C126" s="95" t="s">
        <v>147</v>
      </c>
      <c r="D126" s="96">
        <v>5811</v>
      </c>
      <c r="E126" s="95" t="s">
        <v>62</v>
      </c>
      <c r="F126" s="95" t="s">
        <v>148</v>
      </c>
      <c r="G126" s="95" t="s">
        <v>63</v>
      </c>
      <c r="H126" s="95" t="s">
        <v>56</v>
      </c>
      <c r="I126" s="95" t="s">
        <v>156</v>
      </c>
      <c r="J126" s="95" t="s">
        <v>157</v>
      </c>
      <c r="K126" s="95" t="s">
        <v>184</v>
      </c>
      <c r="L126" s="95" t="s">
        <v>38</v>
      </c>
      <c r="M126" s="97">
        <v>390.8</v>
      </c>
    </row>
    <row r="127" spans="1:13" x14ac:dyDescent="0.2">
      <c r="A127" s="95" t="s">
        <v>1928</v>
      </c>
      <c r="B127" s="95" t="s">
        <v>1904</v>
      </c>
      <c r="C127" s="95" t="s">
        <v>147</v>
      </c>
      <c r="D127" s="96">
        <v>5811</v>
      </c>
      <c r="E127" s="95" t="s">
        <v>62</v>
      </c>
      <c r="F127" s="95" t="s">
        <v>148</v>
      </c>
      <c r="G127" s="95" t="s">
        <v>63</v>
      </c>
      <c r="H127" s="95" t="s">
        <v>56</v>
      </c>
      <c r="I127" s="95" t="s">
        <v>156</v>
      </c>
      <c r="J127" s="95" t="s">
        <v>157</v>
      </c>
      <c r="K127" s="95" t="s">
        <v>197</v>
      </c>
      <c r="L127" s="95" t="s">
        <v>38</v>
      </c>
      <c r="M127" s="97">
        <v>195.4</v>
      </c>
    </row>
    <row r="128" spans="1:13" x14ac:dyDescent="0.2">
      <c r="A128" s="95" t="s">
        <v>1929</v>
      </c>
      <c r="B128" s="95" t="s">
        <v>1894</v>
      </c>
      <c r="C128" s="95" t="s">
        <v>147</v>
      </c>
      <c r="D128" s="96">
        <v>5811</v>
      </c>
      <c r="E128" s="95" t="s">
        <v>62</v>
      </c>
      <c r="F128" s="95" t="s">
        <v>148</v>
      </c>
      <c r="G128" s="95" t="s">
        <v>63</v>
      </c>
      <c r="H128" s="95" t="s">
        <v>56</v>
      </c>
      <c r="I128" s="95" t="s">
        <v>158</v>
      </c>
      <c r="J128" s="95" t="s">
        <v>159</v>
      </c>
      <c r="K128" s="95" t="s">
        <v>185</v>
      </c>
      <c r="L128" s="95" t="s">
        <v>40</v>
      </c>
      <c r="M128" s="97">
        <v>358.1</v>
      </c>
    </row>
    <row r="129" spans="1:13" x14ac:dyDescent="0.2">
      <c r="A129" s="95" t="s">
        <v>1930</v>
      </c>
      <c r="B129" s="95" t="s">
        <v>1896</v>
      </c>
      <c r="C129" s="95" t="s">
        <v>147</v>
      </c>
      <c r="D129" s="96">
        <v>5811</v>
      </c>
      <c r="E129" s="95" t="s">
        <v>62</v>
      </c>
      <c r="F129" s="95" t="s">
        <v>148</v>
      </c>
      <c r="G129" s="95" t="s">
        <v>63</v>
      </c>
      <c r="H129" s="95" t="s">
        <v>56</v>
      </c>
      <c r="I129" s="95" t="s">
        <v>158</v>
      </c>
      <c r="J129" s="95" t="s">
        <v>159</v>
      </c>
      <c r="K129" s="95" t="s">
        <v>184</v>
      </c>
      <c r="L129" s="95" t="s">
        <v>40</v>
      </c>
      <c r="M129" s="97">
        <v>537.20000000000005</v>
      </c>
    </row>
    <row r="130" spans="1:13" x14ac:dyDescent="0.2">
      <c r="A130" s="95" t="s">
        <v>1931</v>
      </c>
      <c r="B130" s="95" t="s">
        <v>1898</v>
      </c>
      <c r="C130" s="95" t="s">
        <v>147</v>
      </c>
      <c r="D130" s="96">
        <v>5811</v>
      </c>
      <c r="E130" s="95" t="s">
        <v>62</v>
      </c>
      <c r="F130" s="95" t="s">
        <v>148</v>
      </c>
      <c r="G130" s="95" t="s">
        <v>63</v>
      </c>
      <c r="H130" s="95" t="s">
        <v>56</v>
      </c>
      <c r="I130" s="95" t="s">
        <v>158</v>
      </c>
      <c r="J130" s="95" t="s">
        <v>159</v>
      </c>
      <c r="K130" s="95" t="s">
        <v>197</v>
      </c>
      <c r="L130" s="95" t="s">
        <v>40</v>
      </c>
      <c r="M130" s="97">
        <v>286.5</v>
      </c>
    </row>
    <row r="131" spans="1:13" x14ac:dyDescent="0.2">
      <c r="A131" s="95" t="s">
        <v>1932</v>
      </c>
      <c r="B131" s="95" t="s">
        <v>1900</v>
      </c>
      <c r="C131" s="95" t="s">
        <v>147</v>
      </c>
      <c r="D131" s="96">
        <v>5811</v>
      </c>
      <c r="E131" s="95" t="s">
        <v>62</v>
      </c>
      <c r="F131" s="95" t="s">
        <v>148</v>
      </c>
      <c r="G131" s="95" t="s">
        <v>63</v>
      </c>
      <c r="H131" s="95" t="s">
        <v>56</v>
      </c>
      <c r="I131" s="95" t="s">
        <v>158</v>
      </c>
      <c r="J131" s="95" t="s">
        <v>159</v>
      </c>
      <c r="K131" s="95" t="s">
        <v>185</v>
      </c>
      <c r="L131" s="95" t="s">
        <v>38</v>
      </c>
      <c r="M131" s="97">
        <v>214.9</v>
      </c>
    </row>
    <row r="132" spans="1:13" x14ac:dyDescent="0.2">
      <c r="A132" s="95" t="s">
        <v>1933</v>
      </c>
      <c r="B132" s="95" t="s">
        <v>1902</v>
      </c>
      <c r="C132" s="95" t="s">
        <v>147</v>
      </c>
      <c r="D132" s="96">
        <v>5811</v>
      </c>
      <c r="E132" s="95" t="s">
        <v>62</v>
      </c>
      <c r="F132" s="95" t="s">
        <v>148</v>
      </c>
      <c r="G132" s="95" t="s">
        <v>63</v>
      </c>
      <c r="H132" s="95" t="s">
        <v>56</v>
      </c>
      <c r="I132" s="95" t="s">
        <v>158</v>
      </c>
      <c r="J132" s="95" t="s">
        <v>159</v>
      </c>
      <c r="K132" s="95" t="s">
        <v>184</v>
      </c>
      <c r="L132" s="95" t="s">
        <v>38</v>
      </c>
      <c r="M132" s="97">
        <v>358.1</v>
      </c>
    </row>
    <row r="133" spans="1:13" x14ac:dyDescent="0.2">
      <c r="A133" s="95" t="s">
        <v>1934</v>
      </c>
      <c r="B133" s="95" t="s">
        <v>1904</v>
      </c>
      <c r="C133" s="95" t="s">
        <v>147</v>
      </c>
      <c r="D133" s="96">
        <v>5811</v>
      </c>
      <c r="E133" s="95" t="s">
        <v>62</v>
      </c>
      <c r="F133" s="95" t="s">
        <v>148</v>
      </c>
      <c r="G133" s="95" t="s">
        <v>63</v>
      </c>
      <c r="H133" s="95" t="s">
        <v>56</v>
      </c>
      <c r="I133" s="95" t="s">
        <v>158</v>
      </c>
      <c r="J133" s="95" t="s">
        <v>159</v>
      </c>
      <c r="K133" s="95" t="s">
        <v>197</v>
      </c>
      <c r="L133" s="95" t="s">
        <v>38</v>
      </c>
      <c r="M133" s="97">
        <v>179.1</v>
      </c>
    </row>
    <row r="134" spans="1:13" x14ac:dyDescent="0.2">
      <c r="A134" s="95" t="s">
        <v>1935</v>
      </c>
      <c r="B134" s="95" t="s">
        <v>1894</v>
      </c>
      <c r="C134" s="95" t="s">
        <v>147</v>
      </c>
      <c r="D134" s="96">
        <v>5811</v>
      </c>
      <c r="E134" s="95" t="s">
        <v>62</v>
      </c>
      <c r="F134" s="95" t="s">
        <v>148</v>
      </c>
      <c r="G134" s="95" t="s">
        <v>63</v>
      </c>
      <c r="H134" s="95" t="s">
        <v>56</v>
      </c>
      <c r="I134" s="95" t="s">
        <v>160</v>
      </c>
      <c r="J134" s="95" t="s">
        <v>161</v>
      </c>
      <c r="K134" s="95" t="s">
        <v>185</v>
      </c>
      <c r="L134" s="95" t="s">
        <v>40</v>
      </c>
      <c r="M134" s="97">
        <v>328.1</v>
      </c>
    </row>
    <row r="135" spans="1:13" x14ac:dyDescent="0.2">
      <c r="A135" s="95" t="s">
        <v>1936</v>
      </c>
      <c r="B135" s="95" t="s">
        <v>1896</v>
      </c>
      <c r="C135" s="95" t="s">
        <v>147</v>
      </c>
      <c r="D135" s="96">
        <v>5811</v>
      </c>
      <c r="E135" s="95" t="s">
        <v>62</v>
      </c>
      <c r="F135" s="95" t="s">
        <v>148</v>
      </c>
      <c r="G135" s="95" t="s">
        <v>63</v>
      </c>
      <c r="H135" s="95" t="s">
        <v>56</v>
      </c>
      <c r="I135" s="95" t="s">
        <v>160</v>
      </c>
      <c r="J135" s="95" t="s">
        <v>161</v>
      </c>
      <c r="K135" s="95" t="s">
        <v>184</v>
      </c>
      <c r="L135" s="95" t="s">
        <v>40</v>
      </c>
      <c r="M135" s="97">
        <v>492.2</v>
      </c>
    </row>
    <row r="136" spans="1:13" x14ac:dyDescent="0.2">
      <c r="A136" s="95" t="s">
        <v>1937</v>
      </c>
      <c r="B136" s="95" t="s">
        <v>1898</v>
      </c>
      <c r="C136" s="95" t="s">
        <v>147</v>
      </c>
      <c r="D136" s="96">
        <v>5811</v>
      </c>
      <c r="E136" s="95" t="s">
        <v>62</v>
      </c>
      <c r="F136" s="95" t="s">
        <v>148</v>
      </c>
      <c r="G136" s="95" t="s">
        <v>63</v>
      </c>
      <c r="H136" s="95" t="s">
        <v>56</v>
      </c>
      <c r="I136" s="95" t="s">
        <v>160</v>
      </c>
      <c r="J136" s="95" t="s">
        <v>161</v>
      </c>
      <c r="K136" s="95" t="s">
        <v>197</v>
      </c>
      <c r="L136" s="95" t="s">
        <v>40</v>
      </c>
      <c r="M136" s="97">
        <v>262.5</v>
      </c>
    </row>
    <row r="137" spans="1:13" x14ac:dyDescent="0.2">
      <c r="A137" s="95" t="s">
        <v>1938</v>
      </c>
      <c r="B137" s="95" t="s">
        <v>1900</v>
      </c>
      <c r="C137" s="95" t="s">
        <v>147</v>
      </c>
      <c r="D137" s="96">
        <v>5811</v>
      </c>
      <c r="E137" s="95" t="s">
        <v>62</v>
      </c>
      <c r="F137" s="95" t="s">
        <v>148</v>
      </c>
      <c r="G137" s="95" t="s">
        <v>63</v>
      </c>
      <c r="H137" s="95" t="s">
        <v>56</v>
      </c>
      <c r="I137" s="95" t="s">
        <v>160</v>
      </c>
      <c r="J137" s="95" t="s">
        <v>161</v>
      </c>
      <c r="K137" s="95" t="s">
        <v>185</v>
      </c>
      <c r="L137" s="95" t="s">
        <v>38</v>
      </c>
      <c r="M137" s="97">
        <v>196.9</v>
      </c>
    </row>
    <row r="138" spans="1:13" x14ac:dyDescent="0.2">
      <c r="A138" s="95" t="s">
        <v>1939</v>
      </c>
      <c r="B138" s="95" t="s">
        <v>1902</v>
      </c>
      <c r="C138" s="95" t="s">
        <v>147</v>
      </c>
      <c r="D138" s="96">
        <v>5811</v>
      </c>
      <c r="E138" s="95" t="s">
        <v>62</v>
      </c>
      <c r="F138" s="95" t="s">
        <v>148</v>
      </c>
      <c r="G138" s="95" t="s">
        <v>63</v>
      </c>
      <c r="H138" s="95" t="s">
        <v>56</v>
      </c>
      <c r="I138" s="95" t="s">
        <v>160</v>
      </c>
      <c r="J138" s="95" t="s">
        <v>161</v>
      </c>
      <c r="K138" s="95" t="s">
        <v>184</v>
      </c>
      <c r="L138" s="95" t="s">
        <v>38</v>
      </c>
      <c r="M138" s="97">
        <v>328.1</v>
      </c>
    </row>
    <row r="139" spans="1:13" x14ac:dyDescent="0.2">
      <c r="A139" s="95" t="s">
        <v>1940</v>
      </c>
      <c r="B139" s="95" t="s">
        <v>1904</v>
      </c>
      <c r="C139" s="95" t="s">
        <v>147</v>
      </c>
      <c r="D139" s="96">
        <v>5811</v>
      </c>
      <c r="E139" s="95" t="s">
        <v>62</v>
      </c>
      <c r="F139" s="95" t="s">
        <v>148</v>
      </c>
      <c r="G139" s="95" t="s">
        <v>63</v>
      </c>
      <c r="H139" s="95" t="s">
        <v>56</v>
      </c>
      <c r="I139" s="95" t="s">
        <v>160</v>
      </c>
      <c r="J139" s="95" t="s">
        <v>161</v>
      </c>
      <c r="K139" s="95" t="s">
        <v>197</v>
      </c>
      <c r="L139" s="95" t="s">
        <v>38</v>
      </c>
      <c r="M139" s="97">
        <v>164.1</v>
      </c>
    </row>
    <row r="140" spans="1:13" x14ac:dyDescent="0.2">
      <c r="A140" s="95" t="s">
        <v>1941</v>
      </c>
      <c r="B140" s="95" t="s">
        <v>1894</v>
      </c>
      <c r="C140" s="95" t="s">
        <v>147</v>
      </c>
      <c r="D140" s="96">
        <v>5811</v>
      </c>
      <c r="E140" s="95" t="s">
        <v>62</v>
      </c>
      <c r="F140" s="95" t="s">
        <v>148</v>
      </c>
      <c r="G140" s="95" t="s">
        <v>63</v>
      </c>
      <c r="H140" s="95" t="s">
        <v>56</v>
      </c>
      <c r="I140" s="95" t="s">
        <v>162</v>
      </c>
      <c r="J140" s="95" t="s">
        <v>163</v>
      </c>
      <c r="K140" s="95" t="s">
        <v>185</v>
      </c>
      <c r="L140" s="95" t="s">
        <v>40</v>
      </c>
      <c r="M140" s="97">
        <v>300.60000000000002</v>
      </c>
    </row>
    <row r="141" spans="1:13" x14ac:dyDescent="0.2">
      <c r="A141" s="95" t="s">
        <v>1942</v>
      </c>
      <c r="B141" s="95" t="s">
        <v>1896</v>
      </c>
      <c r="C141" s="95" t="s">
        <v>147</v>
      </c>
      <c r="D141" s="96">
        <v>5811</v>
      </c>
      <c r="E141" s="95" t="s">
        <v>62</v>
      </c>
      <c r="F141" s="95" t="s">
        <v>148</v>
      </c>
      <c r="G141" s="95" t="s">
        <v>63</v>
      </c>
      <c r="H141" s="95" t="s">
        <v>56</v>
      </c>
      <c r="I141" s="95" t="s">
        <v>162</v>
      </c>
      <c r="J141" s="95" t="s">
        <v>163</v>
      </c>
      <c r="K141" s="95" t="s">
        <v>184</v>
      </c>
      <c r="L141" s="95" t="s">
        <v>40</v>
      </c>
      <c r="M141" s="97">
        <v>451</v>
      </c>
    </row>
    <row r="142" spans="1:13" x14ac:dyDescent="0.2">
      <c r="A142" s="95" t="s">
        <v>1943</v>
      </c>
      <c r="B142" s="95" t="s">
        <v>1898</v>
      </c>
      <c r="C142" s="95" t="s">
        <v>147</v>
      </c>
      <c r="D142" s="96">
        <v>5811</v>
      </c>
      <c r="E142" s="95" t="s">
        <v>62</v>
      </c>
      <c r="F142" s="95" t="s">
        <v>148</v>
      </c>
      <c r="G142" s="95" t="s">
        <v>63</v>
      </c>
      <c r="H142" s="95" t="s">
        <v>56</v>
      </c>
      <c r="I142" s="95" t="s">
        <v>162</v>
      </c>
      <c r="J142" s="95" t="s">
        <v>163</v>
      </c>
      <c r="K142" s="95" t="s">
        <v>197</v>
      </c>
      <c r="L142" s="95" t="s">
        <v>40</v>
      </c>
      <c r="M142" s="97">
        <v>240.5</v>
      </c>
    </row>
    <row r="143" spans="1:13" x14ac:dyDescent="0.2">
      <c r="A143" s="95" t="s">
        <v>1944</v>
      </c>
      <c r="B143" s="95" t="s">
        <v>1900</v>
      </c>
      <c r="C143" s="95" t="s">
        <v>147</v>
      </c>
      <c r="D143" s="96">
        <v>5811</v>
      </c>
      <c r="E143" s="95" t="s">
        <v>62</v>
      </c>
      <c r="F143" s="95" t="s">
        <v>148</v>
      </c>
      <c r="G143" s="95" t="s">
        <v>63</v>
      </c>
      <c r="H143" s="95" t="s">
        <v>56</v>
      </c>
      <c r="I143" s="95" t="s">
        <v>162</v>
      </c>
      <c r="J143" s="95" t="s">
        <v>163</v>
      </c>
      <c r="K143" s="95" t="s">
        <v>185</v>
      </c>
      <c r="L143" s="95" t="s">
        <v>38</v>
      </c>
      <c r="M143" s="97">
        <v>180.4</v>
      </c>
    </row>
    <row r="144" spans="1:13" x14ac:dyDescent="0.2">
      <c r="A144" s="95" t="s">
        <v>1945</v>
      </c>
      <c r="B144" s="95" t="s">
        <v>1902</v>
      </c>
      <c r="C144" s="95" t="s">
        <v>147</v>
      </c>
      <c r="D144" s="96">
        <v>5811</v>
      </c>
      <c r="E144" s="95" t="s">
        <v>62</v>
      </c>
      <c r="F144" s="95" t="s">
        <v>148</v>
      </c>
      <c r="G144" s="95" t="s">
        <v>63</v>
      </c>
      <c r="H144" s="95" t="s">
        <v>56</v>
      </c>
      <c r="I144" s="95" t="s">
        <v>162</v>
      </c>
      <c r="J144" s="95" t="s">
        <v>163</v>
      </c>
      <c r="K144" s="95" t="s">
        <v>184</v>
      </c>
      <c r="L144" s="95" t="s">
        <v>38</v>
      </c>
      <c r="M144" s="97">
        <v>300.60000000000002</v>
      </c>
    </row>
    <row r="145" spans="1:13" x14ac:dyDescent="0.2">
      <c r="A145" s="95" t="s">
        <v>1946</v>
      </c>
      <c r="B145" s="95" t="s">
        <v>1904</v>
      </c>
      <c r="C145" s="95" t="s">
        <v>147</v>
      </c>
      <c r="D145" s="96">
        <v>5811</v>
      </c>
      <c r="E145" s="95" t="s">
        <v>62</v>
      </c>
      <c r="F145" s="95" t="s">
        <v>148</v>
      </c>
      <c r="G145" s="95" t="s">
        <v>63</v>
      </c>
      <c r="H145" s="95" t="s">
        <v>56</v>
      </c>
      <c r="I145" s="95" t="s">
        <v>162</v>
      </c>
      <c r="J145" s="95" t="s">
        <v>163</v>
      </c>
      <c r="K145" s="95" t="s">
        <v>197</v>
      </c>
      <c r="L145" s="95" t="s">
        <v>38</v>
      </c>
      <c r="M145" s="97">
        <v>150.30000000000001</v>
      </c>
    </row>
  </sheetData>
  <sheetProtection algorithmName="SHA-512" hashValue="zFdHte70kvsOm3arUJlID9Vb6ZrXPkPFELTBz+znYF8PuJrzo7g/3PFLeD59n9CDyKy95FqapRE5OGGkzpEYjQ==" saltValue="uyogTCNLHUNokS34Xsb6Lg==" spinCount="100000" sheet="1" objects="1" scenarios="1" pivotTables="0"/>
  <autoFilter ref="A1:M1"/>
  <phoneticPr fontId="14"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248"/>
  <sheetViews>
    <sheetView showGridLines="0" showRowColHeaders="0" workbookViewId="0">
      <selection activeCell="D3" sqref="D3"/>
    </sheetView>
  </sheetViews>
  <sheetFormatPr defaultRowHeight="12.75" x14ac:dyDescent="0.2"/>
  <cols>
    <col min="1" max="1" width="13.140625" bestFit="1" customWidth="1"/>
    <col min="2" max="2" width="12.28515625" bestFit="1" customWidth="1"/>
    <col min="3" max="3" width="11.7109375" bestFit="1" customWidth="1"/>
    <col min="4" max="4" width="5" bestFit="1" customWidth="1"/>
    <col min="5" max="5" width="39.140625" bestFit="1" customWidth="1"/>
    <col min="6" max="6" width="14.140625" bestFit="1" customWidth="1"/>
    <col min="7" max="7" width="10.85546875" bestFit="1" customWidth="1"/>
    <col min="8" max="8" width="15.7109375" bestFit="1" customWidth="1"/>
    <col min="9" max="9" width="12.5703125" bestFit="1" customWidth="1"/>
    <col min="10" max="10" width="14.7109375" bestFit="1" customWidth="1"/>
    <col min="11" max="11" width="9.85546875" bestFit="1" customWidth="1"/>
    <col min="12" max="12" width="7.140625" bestFit="1" customWidth="1"/>
    <col min="13" max="13" width="10" bestFit="1" customWidth="1"/>
  </cols>
  <sheetData>
    <row r="1" spans="1:13" x14ac:dyDescent="0.2">
      <c r="A1" s="129" t="s">
        <v>123</v>
      </c>
      <c r="B1" s="129" t="s">
        <v>124</v>
      </c>
      <c r="C1" s="129" t="s">
        <v>125</v>
      </c>
      <c r="D1" s="129" t="s">
        <v>126</v>
      </c>
      <c r="E1" s="129" t="s">
        <v>127</v>
      </c>
      <c r="F1" s="129" t="s">
        <v>128</v>
      </c>
      <c r="G1" s="129" t="s">
        <v>207</v>
      </c>
      <c r="H1" s="129" t="s">
        <v>208</v>
      </c>
      <c r="I1" s="129" t="s">
        <v>209</v>
      </c>
      <c r="J1" s="129" t="s">
        <v>210</v>
      </c>
      <c r="K1" s="129" t="s">
        <v>211</v>
      </c>
      <c r="L1" s="129" t="s">
        <v>212</v>
      </c>
      <c r="M1" s="129" t="s">
        <v>213</v>
      </c>
    </row>
    <row r="2" spans="1:13" ht="13.5" x14ac:dyDescent="0.25">
      <c r="A2" s="129" t="s">
        <v>144</v>
      </c>
      <c r="B2" s="129" t="s">
        <v>144</v>
      </c>
      <c r="C2" s="227" t="s">
        <v>31</v>
      </c>
      <c r="D2" s="131">
        <v>7700</v>
      </c>
      <c r="E2" s="129" t="s">
        <v>1723</v>
      </c>
      <c r="F2" s="129" t="s">
        <v>144</v>
      </c>
      <c r="G2" s="129" t="s">
        <v>144</v>
      </c>
      <c r="H2" s="129" t="s">
        <v>144</v>
      </c>
      <c r="I2" s="130" t="s">
        <v>46</v>
      </c>
      <c r="J2" s="129" t="s">
        <v>144</v>
      </c>
      <c r="K2" s="129" t="s">
        <v>144</v>
      </c>
      <c r="L2" s="129" t="s">
        <v>144</v>
      </c>
      <c r="M2" s="129"/>
    </row>
    <row r="3" spans="1:13" ht="13.5" x14ac:dyDescent="0.25">
      <c r="A3" s="225" t="s">
        <v>1733</v>
      </c>
      <c r="B3" s="225" t="s">
        <v>1734</v>
      </c>
      <c r="C3" s="225" t="s">
        <v>31</v>
      </c>
      <c r="D3" s="228">
        <v>7702</v>
      </c>
      <c r="E3" s="225" t="s">
        <v>1732</v>
      </c>
      <c r="F3" s="225" t="s">
        <v>1724</v>
      </c>
      <c r="G3" s="225" t="s">
        <v>1724</v>
      </c>
      <c r="H3" s="225" t="s">
        <v>45</v>
      </c>
      <c r="I3" s="225" t="s">
        <v>300</v>
      </c>
      <c r="J3" s="225" t="s">
        <v>2170</v>
      </c>
      <c r="K3" s="225" t="s">
        <v>184</v>
      </c>
      <c r="L3" s="225" t="s">
        <v>38</v>
      </c>
      <c r="M3" s="226">
        <v>1211760</v>
      </c>
    </row>
    <row r="4" spans="1:13" ht="13.5" x14ac:dyDescent="0.25">
      <c r="A4" s="225" t="s">
        <v>1730</v>
      </c>
      <c r="B4" s="225" t="s">
        <v>1731</v>
      </c>
      <c r="C4" s="225" t="s">
        <v>31</v>
      </c>
      <c r="D4" s="228">
        <v>7702</v>
      </c>
      <c r="E4" s="225" t="s">
        <v>1732</v>
      </c>
      <c r="F4" s="225" t="s">
        <v>1724</v>
      </c>
      <c r="G4" s="225" t="s">
        <v>1724</v>
      </c>
      <c r="H4" s="225" t="s">
        <v>45</v>
      </c>
      <c r="I4" s="225" t="s">
        <v>300</v>
      </c>
      <c r="J4" s="225" t="s">
        <v>2170</v>
      </c>
      <c r="K4" s="225" t="s">
        <v>185</v>
      </c>
      <c r="L4" s="225" t="s">
        <v>38</v>
      </c>
      <c r="M4" s="226">
        <v>1151170</v>
      </c>
    </row>
    <row r="5" spans="1:13" ht="13.5" x14ac:dyDescent="0.25">
      <c r="A5" s="225" t="s">
        <v>1736</v>
      </c>
      <c r="B5" s="225" t="s">
        <v>1734</v>
      </c>
      <c r="C5" s="225" t="s">
        <v>31</v>
      </c>
      <c r="D5" s="228">
        <v>7702</v>
      </c>
      <c r="E5" s="225" t="s">
        <v>1732</v>
      </c>
      <c r="F5" s="225" t="s">
        <v>1724</v>
      </c>
      <c r="G5" s="225" t="s">
        <v>1724</v>
      </c>
      <c r="H5" s="225" t="s">
        <v>45</v>
      </c>
      <c r="I5" s="225" t="s">
        <v>302</v>
      </c>
      <c r="J5" s="225" t="s">
        <v>2171</v>
      </c>
      <c r="K5" s="225" t="s">
        <v>184</v>
      </c>
      <c r="L5" s="225" t="s">
        <v>38</v>
      </c>
      <c r="M5" s="226">
        <v>633600</v>
      </c>
    </row>
    <row r="6" spans="1:13" ht="13.5" x14ac:dyDescent="0.25">
      <c r="A6" s="225" t="s">
        <v>1735</v>
      </c>
      <c r="B6" s="225" t="s">
        <v>1731</v>
      </c>
      <c r="C6" s="225" t="s">
        <v>31</v>
      </c>
      <c r="D6" s="228">
        <v>7702</v>
      </c>
      <c r="E6" s="225" t="s">
        <v>1732</v>
      </c>
      <c r="F6" s="225" t="s">
        <v>1724</v>
      </c>
      <c r="G6" s="225" t="s">
        <v>1724</v>
      </c>
      <c r="H6" s="225" t="s">
        <v>45</v>
      </c>
      <c r="I6" s="225" t="s">
        <v>302</v>
      </c>
      <c r="J6" s="225" t="s">
        <v>2171</v>
      </c>
      <c r="K6" s="225" t="s">
        <v>185</v>
      </c>
      <c r="L6" s="225" t="s">
        <v>38</v>
      </c>
      <c r="M6" s="226">
        <v>601920</v>
      </c>
    </row>
    <row r="7" spans="1:13" ht="13.5" x14ac:dyDescent="0.25">
      <c r="A7" s="225" t="s">
        <v>1738</v>
      </c>
      <c r="B7" s="225" t="s">
        <v>1734</v>
      </c>
      <c r="C7" s="225" t="s">
        <v>31</v>
      </c>
      <c r="D7" s="228">
        <v>7702</v>
      </c>
      <c r="E7" s="225" t="s">
        <v>1732</v>
      </c>
      <c r="F7" s="225" t="s">
        <v>1724</v>
      </c>
      <c r="G7" s="225" t="s">
        <v>1724</v>
      </c>
      <c r="H7" s="225" t="s">
        <v>45</v>
      </c>
      <c r="I7" s="225" t="s">
        <v>304</v>
      </c>
      <c r="J7" s="225" t="s">
        <v>2172</v>
      </c>
      <c r="K7" s="225" t="s">
        <v>184</v>
      </c>
      <c r="L7" s="225" t="s">
        <v>38</v>
      </c>
      <c r="M7" s="226">
        <v>439560</v>
      </c>
    </row>
    <row r="8" spans="1:13" ht="13.5" x14ac:dyDescent="0.25">
      <c r="A8" s="225" t="s">
        <v>1737</v>
      </c>
      <c r="B8" s="225" t="s">
        <v>1731</v>
      </c>
      <c r="C8" s="225" t="s">
        <v>31</v>
      </c>
      <c r="D8" s="228">
        <v>7702</v>
      </c>
      <c r="E8" s="225" t="s">
        <v>1732</v>
      </c>
      <c r="F8" s="225" t="s">
        <v>1724</v>
      </c>
      <c r="G8" s="225" t="s">
        <v>1724</v>
      </c>
      <c r="H8" s="225" t="s">
        <v>45</v>
      </c>
      <c r="I8" s="225" t="s">
        <v>304</v>
      </c>
      <c r="J8" s="225" t="s">
        <v>2172</v>
      </c>
      <c r="K8" s="225" t="s">
        <v>185</v>
      </c>
      <c r="L8" s="225" t="s">
        <v>38</v>
      </c>
      <c r="M8" s="226">
        <v>417580</v>
      </c>
    </row>
    <row r="9" spans="1:13" ht="13.5" x14ac:dyDescent="0.25">
      <c r="A9" s="225" t="s">
        <v>1740</v>
      </c>
      <c r="B9" s="225" t="s">
        <v>1734</v>
      </c>
      <c r="C9" s="225" t="s">
        <v>31</v>
      </c>
      <c r="D9" s="228">
        <v>7702</v>
      </c>
      <c r="E9" s="225" t="s">
        <v>1732</v>
      </c>
      <c r="F9" s="225" t="s">
        <v>1724</v>
      </c>
      <c r="G9" s="225" t="s">
        <v>1724</v>
      </c>
      <c r="H9" s="225" t="s">
        <v>45</v>
      </c>
      <c r="I9" s="225" t="s">
        <v>306</v>
      </c>
      <c r="J9" s="225" t="s">
        <v>2173</v>
      </c>
      <c r="K9" s="225" t="s">
        <v>184</v>
      </c>
      <c r="L9" s="225" t="s">
        <v>38</v>
      </c>
      <c r="M9" s="226">
        <v>368280</v>
      </c>
    </row>
    <row r="10" spans="1:13" ht="13.5" x14ac:dyDescent="0.25">
      <c r="A10" s="225" t="s">
        <v>1739</v>
      </c>
      <c r="B10" s="225" t="s">
        <v>1731</v>
      </c>
      <c r="C10" s="225" t="s">
        <v>31</v>
      </c>
      <c r="D10" s="228">
        <v>7702</v>
      </c>
      <c r="E10" s="225" t="s">
        <v>1732</v>
      </c>
      <c r="F10" s="225" t="s">
        <v>1724</v>
      </c>
      <c r="G10" s="225" t="s">
        <v>1724</v>
      </c>
      <c r="H10" s="225" t="s">
        <v>45</v>
      </c>
      <c r="I10" s="225" t="s">
        <v>306</v>
      </c>
      <c r="J10" s="225" t="s">
        <v>2173</v>
      </c>
      <c r="K10" s="225" t="s">
        <v>185</v>
      </c>
      <c r="L10" s="225" t="s">
        <v>38</v>
      </c>
      <c r="M10" s="226">
        <v>349870</v>
      </c>
    </row>
    <row r="11" spans="1:13" ht="13.5" x14ac:dyDescent="0.25">
      <c r="A11" s="225" t="s">
        <v>1742</v>
      </c>
      <c r="B11" s="225" t="s">
        <v>1734</v>
      </c>
      <c r="C11" s="225" t="s">
        <v>31</v>
      </c>
      <c r="D11" s="228">
        <v>7702</v>
      </c>
      <c r="E11" s="225" t="s">
        <v>1732</v>
      </c>
      <c r="F11" s="225" t="s">
        <v>1724</v>
      </c>
      <c r="G11" s="225" t="s">
        <v>1724</v>
      </c>
      <c r="H11" s="225" t="s">
        <v>45</v>
      </c>
      <c r="I11" s="225" t="s">
        <v>308</v>
      </c>
      <c r="J11" s="225" t="s">
        <v>1725</v>
      </c>
      <c r="K11" s="225" t="s">
        <v>184</v>
      </c>
      <c r="L11" s="225" t="s">
        <v>38</v>
      </c>
      <c r="M11" s="226">
        <v>307560</v>
      </c>
    </row>
    <row r="12" spans="1:13" ht="13.5" x14ac:dyDescent="0.25">
      <c r="A12" s="225" t="s">
        <v>1741</v>
      </c>
      <c r="B12" s="225" t="s">
        <v>1731</v>
      </c>
      <c r="C12" s="225" t="s">
        <v>31</v>
      </c>
      <c r="D12" s="228">
        <v>7702</v>
      </c>
      <c r="E12" s="225" t="s">
        <v>1732</v>
      </c>
      <c r="F12" s="225" t="s">
        <v>1724</v>
      </c>
      <c r="G12" s="225" t="s">
        <v>1724</v>
      </c>
      <c r="H12" s="225" t="s">
        <v>45</v>
      </c>
      <c r="I12" s="225" t="s">
        <v>308</v>
      </c>
      <c r="J12" s="225" t="s">
        <v>1725</v>
      </c>
      <c r="K12" s="225" t="s">
        <v>185</v>
      </c>
      <c r="L12" s="225" t="s">
        <v>38</v>
      </c>
      <c r="M12" s="226">
        <v>292180</v>
      </c>
    </row>
    <row r="13" spans="1:13" ht="13.5" x14ac:dyDescent="0.25">
      <c r="A13" s="225" t="s">
        <v>1744</v>
      </c>
      <c r="B13" s="225" t="s">
        <v>1734</v>
      </c>
      <c r="C13" s="225" t="s">
        <v>31</v>
      </c>
      <c r="D13" s="228">
        <v>7702</v>
      </c>
      <c r="E13" s="225" t="s">
        <v>1732</v>
      </c>
      <c r="F13" s="225" t="s">
        <v>1724</v>
      </c>
      <c r="G13" s="225" t="s">
        <v>1724</v>
      </c>
      <c r="H13" s="225" t="s">
        <v>45</v>
      </c>
      <c r="I13" s="225" t="s">
        <v>46</v>
      </c>
      <c r="J13" s="225" t="s">
        <v>1726</v>
      </c>
      <c r="K13" s="225" t="s">
        <v>184</v>
      </c>
      <c r="L13" s="225" t="s">
        <v>38</v>
      </c>
      <c r="M13" s="226">
        <v>277200</v>
      </c>
    </row>
    <row r="14" spans="1:13" ht="13.5" x14ac:dyDescent="0.25">
      <c r="A14" s="225" t="s">
        <v>1743</v>
      </c>
      <c r="B14" s="225" t="s">
        <v>1731</v>
      </c>
      <c r="C14" s="225" t="s">
        <v>31</v>
      </c>
      <c r="D14" s="228">
        <v>7702</v>
      </c>
      <c r="E14" s="225" t="s">
        <v>1732</v>
      </c>
      <c r="F14" s="225" t="s">
        <v>1724</v>
      </c>
      <c r="G14" s="225" t="s">
        <v>1724</v>
      </c>
      <c r="H14" s="225" t="s">
        <v>45</v>
      </c>
      <c r="I14" s="225" t="s">
        <v>46</v>
      </c>
      <c r="J14" s="225" t="s">
        <v>1726</v>
      </c>
      <c r="K14" s="225" t="s">
        <v>185</v>
      </c>
      <c r="L14" s="225" t="s">
        <v>38</v>
      </c>
      <c r="M14" s="226">
        <v>263340</v>
      </c>
    </row>
    <row r="15" spans="1:13" ht="13.5" x14ac:dyDescent="0.25">
      <c r="A15" s="225" t="s">
        <v>1746</v>
      </c>
      <c r="B15" s="225" t="s">
        <v>1734</v>
      </c>
      <c r="C15" s="225" t="s">
        <v>31</v>
      </c>
      <c r="D15" s="228">
        <v>7702</v>
      </c>
      <c r="E15" s="225" t="s">
        <v>1732</v>
      </c>
      <c r="F15" s="225" t="s">
        <v>1724</v>
      </c>
      <c r="G15" s="225" t="s">
        <v>1724</v>
      </c>
      <c r="H15" s="225" t="s">
        <v>45</v>
      </c>
      <c r="I15" s="225" t="s">
        <v>202</v>
      </c>
      <c r="J15" s="225" t="s">
        <v>1727</v>
      </c>
      <c r="K15" s="225" t="s">
        <v>184</v>
      </c>
      <c r="L15" s="225" t="s">
        <v>38</v>
      </c>
      <c r="M15" s="226">
        <v>261360</v>
      </c>
    </row>
    <row r="16" spans="1:13" ht="13.5" x14ac:dyDescent="0.25">
      <c r="A16" s="225" t="s">
        <v>1745</v>
      </c>
      <c r="B16" s="225" t="s">
        <v>1731</v>
      </c>
      <c r="C16" s="225" t="s">
        <v>31</v>
      </c>
      <c r="D16" s="228">
        <v>7702</v>
      </c>
      <c r="E16" s="225" t="s">
        <v>1732</v>
      </c>
      <c r="F16" s="225" t="s">
        <v>1724</v>
      </c>
      <c r="G16" s="225" t="s">
        <v>1724</v>
      </c>
      <c r="H16" s="225" t="s">
        <v>45</v>
      </c>
      <c r="I16" s="225" t="s">
        <v>202</v>
      </c>
      <c r="J16" s="225" t="s">
        <v>1727</v>
      </c>
      <c r="K16" s="225" t="s">
        <v>185</v>
      </c>
      <c r="L16" s="225" t="s">
        <v>38</v>
      </c>
      <c r="M16" s="226">
        <v>248290</v>
      </c>
    </row>
    <row r="17" spans="1:13" ht="13.5" x14ac:dyDescent="0.25">
      <c r="A17" s="225" t="s">
        <v>1748</v>
      </c>
      <c r="B17" s="225" t="s">
        <v>1734</v>
      </c>
      <c r="C17" s="225" t="s">
        <v>31</v>
      </c>
      <c r="D17" s="228">
        <v>7702</v>
      </c>
      <c r="E17" s="225" t="s">
        <v>1732</v>
      </c>
      <c r="F17" s="225" t="s">
        <v>1724</v>
      </c>
      <c r="G17" s="225" t="s">
        <v>1724</v>
      </c>
      <c r="H17" s="225" t="s">
        <v>45</v>
      </c>
      <c r="I17" s="225" t="s">
        <v>48</v>
      </c>
      <c r="J17" s="225" t="s">
        <v>1728</v>
      </c>
      <c r="K17" s="225" t="s">
        <v>184</v>
      </c>
      <c r="L17" s="225" t="s">
        <v>38</v>
      </c>
      <c r="M17" s="226">
        <v>257400</v>
      </c>
    </row>
    <row r="18" spans="1:13" ht="13.5" x14ac:dyDescent="0.25">
      <c r="A18" s="225" t="s">
        <v>1747</v>
      </c>
      <c r="B18" s="225" t="s">
        <v>1731</v>
      </c>
      <c r="C18" s="225" t="s">
        <v>31</v>
      </c>
      <c r="D18" s="228">
        <v>7702</v>
      </c>
      <c r="E18" s="225" t="s">
        <v>1732</v>
      </c>
      <c r="F18" s="225" t="s">
        <v>1724</v>
      </c>
      <c r="G18" s="225" t="s">
        <v>1724</v>
      </c>
      <c r="H18" s="225" t="s">
        <v>45</v>
      </c>
      <c r="I18" s="225" t="s">
        <v>48</v>
      </c>
      <c r="J18" s="225" t="s">
        <v>1728</v>
      </c>
      <c r="K18" s="225" t="s">
        <v>185</v>
      </c>
      <c r="L18" s="225" t="s">
        <v>38</v>
      </c>
      <c r="M18" s="226">
        <v>244530</v>
      </c>
    </row>
    <row r="19" spans="1:13" ht="13.5" x14ac:dyDescent="0.25">
      <c r="A19" s="225" t="s">
        <v>1750</v>
      </c>
      <c r="B19" s="225" t="s">
        <v>1734</v>
      </c>
      <c r="C19" s="225" t="s">
        <v>31</v>
      </c>
      <c r="D19" s="228">
        <v>7702</v>
      </c>
      <c r="E19" s="225" t="s">
        <v>1732</v>
      </c>
      <c r="F19" s="225" t="s">
        <v>1724</v>
      </c>
      <c r="G19" s="225" t="s">
        <v>1724</v>
      </c>
      <c r="H19" s="225" t="s">
        <v>45</v>
      </c>
      <c r="I19" s="225" t="s">
        <v>50</v>
      </c>
      <c r="J19" s="225" t="s">
        <v>1729</v>
      </c>
      <c r="K19" s="225" t="s">
        <v>184</v>
      </c>
      <c r="L19" s="225" t="s">
        <v>38</v>
      </c>
      <c r="M19" s="226">
        <v>248160</v>
      </c>
    </row>
    <row r="20" spans="1:13" ht="13.5" x14ac:dyDescent="0.25">
      <c r="A20" s="225" t="s">
        <v>1749</v>
      </c>
      <c r="B20" s="225" t="s">
        <v>1731</v>
      </c>
      <c r="C20" s="225" t="s">
        <v>31</v>
      </c>
      <c r="D20" s="228">
        <v>7702</v>
      </c>
      <c r="E20" s="225" t="s">
        <v>1732</v>
      </c>
      <c r="F20" s="225" t="s">
        <v>1724</v>
      </c>
      <c r="G20" s="225" t="s">
        <v>1724</v>
      </c>
      <c r="H20" s="225" t="s">
        <v>45</v>
      </c>
      <c r="I20" s="225" t="s">
        <v>50</v>
      </c>
      <c r="J20" s="225" t="s">
        <v>1729</v>
      </c>
      <c r="K20" s="225" t="s">
        <v>185</v>
      </c>
      <c r="L20" s="225" t="s">
        <v>38</v>
      </c>
      <c r="M20" s="226">
        <v>235750</v>
      </c>
    </row>
    <row r="21" spans="1:13" ht="13.5" x14ac:dyDescent="0.25">
      <c r="A21" s="225" t="s">
        <v>1754</v>
      </c>
      <c r="B21" s="225" t="s">
        <v>1755</v>
      </c>
      <c r="C21" s="225" t="s">
        <v>31</v>
      </c>
      <c r="D21" s="228">
        <v>7703</v>
      </c>
      <c r="E21" s="225" t="s">
        <v>1753</v>
      </c>
      <c r="F21" s="225" t="s">
        <v>1724</v>
      </c>
      <c r="G21" s="225" t="s">
        <v>1724</v>
      </c>
      <c r="H21" s="225" t="s">
        <v>45</v>
      </c>
      <c r="I21" s="225" t="s">
        <v>300</v>
      </c>
      <c r="J21" s="225" t="s">
        <v>2170</v>
      </c>
      <c r="K21" s="225" t="s">
        <v>184</v>
      </c>
      <c r="L21" s="225" t="s">
        <v>38</v>
      </c>
      <c r="M21" s="226">
        <v>2566080</v>
      </c>
    </row>
    <row r="22" spans="1:13" ht="13.5" x14ac:dyDescent="0.25">
      <c r="A22" s="225" t="s">
        <v>1751</v>
      </c>
      <c r="B22" s="225" t="s">
        <v>1752</v>
      </c>
      <c r="C22" s="225" t="s">
        <v>31</v>
      </c>
      <c r="D22" s="228">
        <v>7703</v>
      </c>
      <c r="E22" s="225" t="s">
        <v>1753</v>
      </c>
      <c r="F22" s="225" t="s">
        <v>1724</v>
      </c>
      <c r="G22" s="225" t="s">
        <v>1724</v>
      </c>
      <c r="H22" s="225" t="s">
        <v>45</v>
      </c>
      <c r="I22" s="225" t="s">
        <v>300</v>
      </c>
      <c r="J22" s="225" t="s">
        <v>2170</v>
      </c>
      <c r="K22" s="225" t="s">
        <v>185</v>
      </c>
      <c r="L22" s="225" t="s">
        <v>38</v>
      </c>
      <c r="M22" s="226">
        <v>2437780</v>
      </c>
    </row>
    <row r="23" spans="1:13" ht="13.5" x14ac:dyDescent="0.25">
      <c r="A23" s="225" t="s">
        <v>1757</v>
      </c>
      <c r="B23" s="225" t="s">
        <v>1755</v>
      </c>
      <c r="C23" s="225" t="s">
        <v>31</v>
      </c>
      <c r="D23" s="228">
        <v>7703</v>
      </c>
      <c r="E23" s="225" t="s">
        <v>1753</v>
      </c>
      <c r="F23" s="225" t="s">
        <v>1724</v>
      </c>
      <c r="G23" s="225" t="s">
        <v>1724</v>
      </c>
      <c r="H23" s="225" t="s">
        <v>45</v>
      </c>
      <c r="I23" s="225" t="s">
        <v>302</v>
      </c>
      <c r="J23" s="225" t="s">
        <v>2171</v>
      </c>
      <c r="K23" s="225" t="s">
        <v>184</v>
      </c>
      <c r="L23" s="225" t="s">
        <v>38</v>
      </c>
      <c r="M23" s="226">
        <v>1339800</v>
      </c>
    </row>
    <row r="24" spans="1:13" ht="13.5" x14ac:dyDescent="0.25">
      <c r="A24" s="225" t="s">
        <v>1756</v>
      </c>
      <c r="B24" s="225" t="s">
        <v>1752</v>
      </c>
      <c r="C24" s="225" t="s">
        <v>31</v>
      </c>
      <c r="D24" s="228">
        <v>7703</v>
      </c>
      <c r="E24" s="225" t="s">
        <v>1753</v>
      </c>
      <c r="F24" s="225" t="s">
        <v>1724</v>
      </c>
      <c r="G24" s="225" t="s">
        <v>1724</v>
      </c>
      <c r="H24" s="225" t="s">
        <v>45</v>
      </c>
      <c r="I24" s="225" t="s">
        <v>302</v>
      </c>
      <c r="J24" s="225" t="s">
        <v>2171</v>
      </c>
      <c r="K24" s="225" t="s">
        <v>185</v>
      </c>
      <c r="L24" s="225" t="s">
        <v>38</v>
      </c>
      <c r="M24" s="226">
        <v>1272810</v>
      </c>
    </row>
    <row r="25" spans="1:13" ht="13.5" x14ac:dyDescent="0.25">
      <c r="A25" s="225" t="s">
        <v>1759</v>
      </c>
      <c r="B25" s="225" t="s">
        <v>1755</v>
      </c>
      <c r="C25" s="225" t="s">
        <v>31</v>
      </c>
      <c r="D25" s="228">
        <v>7703</v>
      </c>
      <c r="E25" s="225" t="s">
        <v>1753</v>
      </c>
      <c r="F25" s="225" t="s">
        <v>1724</v>
      </c>
      <c r="G25" s="225" t="s">
        <v>1724</v>
      </c>
      <c r="H25" s="225" t="s">
        <v>45</v>
      </c>
      <c r="I25" s="225" t="s">
        <v>304</v>
      </c>
      <c r="J25" s="225" t="s">
        <v>2172</v>
      </c>
      <c r="K25" s="225" t="s">
        <v>184</v>
      </c>
      <c r="L25" s="225" t="s">
        <v>38</v>
      </c>
      <c r="M25" s="226">
        <v>929280</v>
      </c>
    </row>
    <row r="26" spans="1:13" ht="13.5" x14ac:dyDescent="0.25">
      <c r="A26" s="225" t="s">
        <v>1758</v>
      </c>
      <c r="B26" s="225" t="s">
        <v>1752</v>
      </c>
      <c r="C26" s="225" t="s">
        <v>31</v>
      </c>
      <c r="D26" s="228">
        <v>7703</v>
      </c>
      <c r="E26" s="225" t="s">
        <v>1753</v>
      </c>
      <c r="F26" s="225" t="s">
        <v>1724</v>
      </c>
      <c r="G26" s="225" t="s">
        <v>1724</v>
      </c>
      <c r="H26" s="225" t="s">
        <v>45</v>
      </c>
      <c r="I26" s="225" t="s">
        <v>304</v>
      </c>
      <c r="J26" s="225" t="s">
        <v>2172</v>
      </c>
      <c r="K26" s="225" t="s">
        <v>185</v>
      </c>
      <c r="L26" s="225" t="s">
        <v>38</v>
      </c>
      <c r="M26" s="226">
        <v>882820</v>
      </c>
    </row>
    <row r="27" spans="1:13" ht="13.5" x14ac:dyDescent="0.25">
      <c r="A27" s="225" t="s">
        <v>1761</v>
      </c>
      <c r="B27" s="225" t="s">
        <v>1755</v>
      </c>
      <c r="C27" s="225" t="s">
        <v>31</v>
      </c>
      <c r="D27" s="228">
        <v>7703</v>
      </c>
      <c r="E27" s="225" t="s">
        <v>1753</v>
      </c>
      <c r="F27" s="225" t="s">
        <v>1724</v>
      </c>
      <c r="G27" s="225" t="s">
        <v>1724</v>
      </c>
      <c r="H27" s="225" t="s">
        <v>45</v>
      </c>
      <c r="I27" s="225" t="s">
        <v>306</v>
      </c>
      <c r="J27" s="225" t="s">
        <v>2173</v>
      </c>
      <c r="K27" s="225" t="s">
        <v>184</v>
      </c>
      <c r="L27" s="225" t="s">
        <v>38</v>
      </c>
      <c r="M27" s="226">
        <v>778800</v>
      </c>
    </row>
    <row r="28" spans="1:13" ht="13.5" x14ac:dyDescent="0.25">
      <c r="A28" s="225" t="s">
        <v>1760</v>
      </c>
      <c r="B28" s="225" t="s">
        <v>1752</v>
      </c>
      <c r="C28" s="225" t="s">
        <v>31</v>
      </c>
      <c r="D28" s="228">
        <v>7703</v>
      </c>
      <c r="E28" s="225" t="s">
        <v>1753</v>
      </c>
      <c r="F28" s="225" t="s">
        <v>1724</v>
      </c>
      <c r="G28" s="225" t="s">
        <v>1724</v>
      </c>
      <c r="H28" s="225" t="s">
        <v>45</v>
      </c>
      <c r="I28" s="225" t="s">
        <v>306</v>
      </c>
      <c r="J28" s="225" t="s">
        <v>2173</v>
      </c>
      <c r="K28" s="225" t="s">
        <v>185</v>
      </c>
      <c r="L28" s="225" t="s">
        <v>38</v>
      </c>
      <c r="M28" s="226">
        <v>739860</v>
      </c>
    </row>
    <row r="29" spans="1:13" ht="13.5" x14ac:dyDescent="0.25">
      <c r="A29" s="225" t="s">
        <v>1763</v>
      </c>
      <c r="B29" s="225" t="s">
        <v>1755</v>
      </c>
      <c r="C29" s="225" t="s">
        <v>31</v>
      </c>
      <c r="D29" s="228">
        <v>7703</v>
      </c>
      <c r="E29" s="225" t="s">
        <v>1753</v>
      </c>
      <c r="F29" s="225" t="s">
        <v>1724</v>
      </c>
      <c r="G29" s="225" t="s">
        <v>1724</v>
      </c>
      <c r="H29" s="225" t="s">
        <v>45</v>
      </c>
      <c r="I29" s="225" t="s">
        <v>308</v>
      </c>
      <c r="J29" s="225" t="s">
        <v>1725</v>
      </c>
      <c r="K29" s="225" t="s">
        <v>184</v>
      </c>
      <c r="L29" s="225" t="s">
        <v>38</v>
      </c>
      <c r="M29" s="226">
        <v>649440</v>
      </c>
    </row>
    <row r="30" spans="1:13" ht="13.5" x14ac:dyDescent="0.25">
      <c r="A30" s="225" t="s">
        <v>1762</v>
      </c>
      <c r="B30" s="225" t="s">
        <v>1752</v>
      </c>
      <c r="C30" s="225" t="s">
        <v>31</v>
      </c>
      <c r="D30" s="228">
        <v>7703</v>
      </c>
      <c r="E30" s="225" t="s">
        <v>1753</v>
      </c>
      <c r="F30" s="225" t="s">
        <v>1724</v>
      </c>
      <c r="G30" s="225" t="s">
        <v>1724</v>
      </c>
      <c r="H30" s="225" t="s">
        <v>45</v>
      </c>
      <c r="I30" s="225" t="s">
        <v>308</v>
      </c>
      <c r="J30" s="225" t="s">
        <v>1725</v>
      </c>
      <c r="K30" s="225" t="s">
        <v>185</v>
      </c>
      <c r="L30" s="225" t="s">
        <v>38</v>
      </c>
      <c r="M30" s="226">
        <v>616970</v>
      </c>
    </row>
    <row r="31" spans="1:13" ht="13.5" x14ac:dyDescent="0.25">
      <c r="A31" s="225" t="s">
        <v>1765</v>
      </c>
      <c r="B31" s="225" t="s">
        <v>1755</v>
      </c>
      <c r="C31" s="225" t="s">
        <v>31</v>
      </c>
      <c r="D31" s="228">
        <v>7703</v>
      </c>
      <c r="E31" s="225" t="s">
        <v>1753</v>
      </c>
      <c r="F31" s="225" t="s">
        <v>1724</v>
      </c>
      <c r="G31" s="225" t="s">
        <v>1724</v>
      </c>
      <c r="H31" s="225" t="s">
        <v>45</v>
      </c>
      <c r="I31" s="225" t="s">
        <v>46</v>
      </c>
      <c r="J31" s="225" t="s">
        <v>1726</v>
      </c>
      <c r="K31" s="225" t="s">
        <v>184</v>
      </c>
      <c r="L31" s="225" t="s">
        <v>38</v>
      </c>
      <c r="M31" s="226">
        <v>584760</v>
      </c>
    </row>
    <row r="32" spans="1:13" ht="13.5" x14ac:dyDescent="0.25">
      <c r="A32" s="225" t="s">
        <v>1764</v>
      </c>
      <c r="B32" s="225" t="s">
        <v>1752</v>
      </c>
      <c r="C32" s="225" t="s">
        <v>31</v>
      </c>
      <c r="D32" s="228">
        <v>7703</v>
      </c>
      <c r="E32" s="225" t="s">
        <v>1753</v>
      </c>
      <c r="F32" s="225" t="s">
        <v>1724</v>
      </c>
      <c r="G32" s="225" t="s">
        <v>1724</v>
      </c>
      <c r="H32" s="225" t="s">
        <v>45</v>
      </c>
      <c r="I32" s="225" t="s">
        <v>46</v>
      </c>
      <c r="J32" s="225" t="s">
        <v>1726</v>
      </c>
      <c r="K32" s="225" t="s">
        <v>185</v>
      </c>
      <c r="L32" s="225" t="s">
        <v>38</v>
      </c>
      <c r="M32" s="226">
        <v>555520</v>
      </c>
    </row>
    <row r="33" spans="1:13" ht="13.5" x14ac:dyDescent="0.25">
      <c r="A33" s="225" t="s">
        <v>1767</v>
      </c>
      <c r="B33" s="225" t="s">
        <v>1755</v>
      </c>
      <c r="C33" s="225" t="s">
        <v>31</v>
      </c>
      <c r="D33" s="228">
        <v>7703</v>
      </c>
      <c r="E33" s="225" t="s">
        <v>1753</v>
      </c>
      <c r="F33" s="225" t="s">
        <v>1724</v>
      </c>
      <c r="G33" s="225" t="s">
        <v>1724</v>
      </c>
      <c r="H33" s="225" t="s">
        <v>45</v>
      </c>
      <c r="I33" s="225" t="s">
        <v>202</v>
      </c>
      <c r="J33" s="225" t="s">
        <v>1727</v>
      </c>
      <c r="K33" s="225" t="s">
        <v>184</v>
      </c>
      <c r="L33" s="225" t="s">
        <v>38</v>
      </c>
      <c r="M33" s="226">
        <v>550440</v>
      </c>
    </row>
    <row r="34" spans="1:13" ht="13.5" x14ac:dyDescent="0.25">
      <c r="A34" s="225" t="s">
        <v>1766</v>
      </c>
      <c r="B34" s="225" t="s">
        <v>1752</v>
      </c>
      <c r="C34" s="225" t="s">
        <v>31</v>
      </c>
      <c r="D34" s="228">
        <v>7703</v>
      </c>
      <c r="E34" s="225" t="s">
        <v>1753</v>
      </c>
      <c r="F34" s="225" t="s">
        <v>1724</v>
      </c>
      <c r="G34" s="225" t="s">
        <v>1724</v>
      </c>
      <c r="H34" s="225" t="s">
        <v>45</v>
      </c>
      <c r="I34" s="225" t="s">
        <v>202</v>
      </c>
      <c r="J34" s="225" t="s">
        <v>1727</v>
      </c>
      <c r="K34" s="225" t="s">
        <v>185</v>
      </c>
      <c r="L34" s="225" t="s">
        <v>38</v>
      </c>
      <c r="M34" s="226">
        <v>522920</v>
      </c>
    </row>
    <row r="35" spans="1:13" ht="13.5" x14ac:dyDescent="0.25">
      <c r="A35" s="225" t="s">
        <v>1769</v>
      </c>
      <c r="B35" s="225" t="s">
        <v>1755</v>
      </c>
      <c r="C35" s="225" t="s">
        <v>31</v>
      </c>
      <c r="D35" s="228">
        <v>7703</v>
      </c>
      <c r="E35" s="225" t="s">
        <v>1753</v>
      </c>
      <c r="F35" s="225" t="s">
        <v>1724</v>
      </c>
      <c r="G35" s="225" t="s">
        <v>1724</v>
      </c>
      <c r="H35" s="225" t="s">
        <v>45</v>
      </c>
      <c r="I35" s="225" t="s">
        <v>48</v>
      </c>
      <c r="J35" s="225" t="s">
        <v>1728</v>
      </c>
      <c r="K35" s="225" t="s">
        <v>184</v>
      </c>
      <c r="L35" s="225" t="s">
        <v>38</v>
      </c>
      <c r="M35" s="226">
        <v>542520</v>
      </c>
    </row>
    <row r="36" spans="1:13" ht="13.5" x14ac:dyDescent="0.25">
      <c r="A36" s="225" t="s">
        <v>1768</v>
      </c>
      <c r="B36" s="225" t="s">
        <v>1752</v>
      </c>
      <c r="C36" s="225" t="s">
        <v>31</v>
      </c>
      <c r="D36" s="228">
        <v>7703</v>
      </c>
      <c r="E36" s="225" t="s">
        <v>1753</v>
      </c>
      <c r="F36" s="225" t="s">
        <v>1724</v>
      </c>
      <c r="G36" s="225" t="s">
        <v>1724</v>
      </c>
      <c r="H36" s="225" t="s">
        <v>45</v>
      </c>
      <c r="I36" s="225" t="s">
        <v>48</v>
      </c>
      <c r="J36" s="225" t="s">
        <v>1728</v>
      </c>
      <c r="K36" s="225" t="s">
        <v>185</v>
      </c>
      <c r="L36" s="225" t="s">
        <v>38</v>
      </c>
      <c r="M36" s="226">
        <v>515390</v>
      </c>
    </row>
    <row r="37" spans="1:13" ht="13.5" x14ac:dyDescent="0.25">
      <c r="A37" s="225" t="s">
        <v>1771</v>
      </c>
      <c r="B37" s="225" t="s">
        <v>1755</v>
      </c>
      <c r="C37" s="225" t="s">
        <v>31</v>
      </c>
      <c r="D37" s="228">
        <v>7703</v>
      </c>
      <c r="E37" s="225" t="s">
        <v>1753</v>
      </c>
      <c r="F37" s="225" t="s">
        <v>1724</v>
      </c>
      <c r="G37" s="225" t="s">
        <v>1724</v>
      </c>
      <c r="H37" s="225" t="s">
        <v>45</v>
      </c>
      <c r="I37" s="225" t="s">
        <v>50</v>
      </c>
      <c r="J37" s="225" t="s">
        <v>1729</v>
      </c>
      <c r="K37" s="225" t="s">
        <v>184</v>
      </c>
      <c r="L37" s="225" t="s">
        <v>38</v>
      </c>
      <c r="M37" s="226">
        <v>521400</v>
      </c>
    </row>
    <row r="38" spans="1:13" ht="13.5" x14ac:dyDescent="0.25">
      <c r="A38" s="225" t="s">
        <v>1770</v>
      </c>
      <c r="B38" s="225" t="s">
        <v>1752</v>
      </c>
      <c r="C38" s="225" t="s">
        <v>31</v>
      </c>
      <c r="D38" s="228">
        <v>7703</v>
      </c>
      <c r="E38" s="225" t="s">
        <v>1753</v>
      </c>
      <c r="F38" s="225" t="s">
        <v>1724</v>
      </c>
      <c r="G38" s="225" t="s">
        <v>1724</v>
      </c>
      <c r="H38" s="225" t="s">
        <v>45</v>
      </c>
      <c r="I38" s="225" t="s">
        <v>50</v>
      </c>
      <c r="J38" s="225" t="s">
        <v>1729</v>
      </c>
      <c r="K38" s="225" t="s">
        <v>185</v>
      </c>
      <c r="L38" s="225" t="s">
        <v>38</v>
      </c>
      <c r="M38" s="226">
        <v>495330</v>
      </c>
    </row>
    <row r="39" spans="1:13" ht="13.5" x14ac:dyDescent="0.25">
      <c r="A39" s="225" t="s">
        <v>2174</v>
      </c>
      <c r="B39" s="225" t="s">
        <v>2175</v>
      </c>
      <c r="C39" s="225" t="s">
        <v>31</v>
      </c>
      <c r="D39" s="228">
        <v>7704</v>
      </c>
      <c r="E39" s="225" t="s">
        <v>2204</v>
      </c>
      <c r="F39" s="225" t="s">
        <v>1724</v>
      </c>
      <c r="G39" s="225" t="s">
        <v>1724</v>
      </c>
      <c r="H39" s="225" t="s">
        <v>45</v>
      </c>
      <c r="I39" s="225" t="s">
        <v>300</v>
      </c>
      <c r="J39" s="225" t="s">
        <v>2170</v>
      </c>
      <c r="K39" s="225" t="s">
        <v>184</v>
      </c>
      <c r="L39" s="225" t="s">
        <v>38</v>
      </c>
      <c r="M39" s="226">
        <v>5132160</v>
      </c>
    </row>
    <row r="40" spans="1:13" ht="13.5" x14ac:dyDescent="0.25">
      <c r="A40" s="225" t="s">
        <v>2176</v>
      </c>
      <c r="B40" s="225" t="s">
        <v>2177</v>
      </c>
      <c r="C40" s="225" t="s">
        <v>31</v>
      </c>
      <c r="D40" s="228">
        <v>7704</v>
      </c>
      <c r="E40" s="225" t="s">
        <v>2204</v>
      </c>
      <c r="F40" s="225" t="s">
        <v>1724</v>
      </c>
      <c r="G40" s="225" t="s">
        <v>1724</v>
      </c>
      <c r="H40" s="225" t="s">
        <v>45</v>
      </c>
      <c r="I40" s="225" t="s">
        <v>300</v>
      </c>
      <c r="J40" s="225" t="s">
        <v>2170</v>
      </c>
      <c r="K40" s="225" t="s">
        <v>185</v>
      </c>
      <c r="L40" s="225" t="s">
        <v>38</v>
      </c>
      <c r="M40" s="226">
        <v>4875550</v>
      </c>
    </row>
    <row r="41" spans="1:13" ht="13.5" x14ac:dyDescent="0.25">
      <c r="A41" s="225" t="s">
        <v>2178</v>
      </c>
      <c r="B41" s="225" t="s">
        <v>2175</v>
      </c>
      <c r="C41" s="225" t="s">
        <v>31</v>
      </c>
      <c r="D41" s="228">
        <v>7704</v>
      </c>
      <c r="E41" s="225" t="s">
        <v>2204</v>
      </c>
      <c r="F41" s="225" t="s">
        <v>1724</v>
      </c>
      <c r="G41" s="225" t="s">
        <v>1724</v>
      </c>
      <c r="H41" s="225" t="s">
        <v>45</v>
      </c>
      <c r="I41" s="225" t="s">
        <v>302</v>
      </c>
      <c r="J41" s="225" t="s">
        <v>2171</v>
      </c>
      <c r="K41" s="225" t="s">
        <v>184</v>
      </c>
      <c r="L41" s="225" t="s">
        <v>38</v>
      </c>
      <c r="M41" s="226">
        <v>2679600</v>
      </c>
    </row>
    <row r="42" spans="1:13" ht="13.5" x14ac:dyDescent="0.25">
      <c r="A42" s="225" t="s">
        <v>2179</v>
      </c>
      <c r="B42" s="225" t="s">
        <v>2177</v>
      </c>
      <c r="C42" s="225" t="s">
        <v>31</v>
      </c>
      <c r="D42" s="228">
        <v>7704</v>
      </c>
      <c r="E42" s="225" t="s">
        <v>2204</v>
      </c>
      <c r="F42" s="225" t="s">
        <v>1724</v>
      </c>
      <c r="G42" s="225" t="s">
        <v>1724</v>
      </c>
      <c r="H42" s="225" t="s">
        <v>45</v>
      </c>
      <c r="I42" s="225" t="s">
        <v>302</v>
      </c>
      <c r="J42" s="225" t="s">
        <v>2171</v>
      </c>
      <c r="K42" s="225" t="s">
        <v>185</v>
      </c>
      <c r="L42" s="225" t="s">
        <v>38</v>
      </c>
      <c r="M42" s="226">
        <v>2545620</v>
      </c>
    </row>
    <row r="43" spans="1:13" ht="13.5" x14ac:dyDescent="0.25">
      <c r="A43" s="225" t="s">
        <v>2180</v>
      </c>
      <c r="B43" s="225" t="s">
        <v>2175</v>
      </c>
      <c r="C43" s="225" t="s">
        <v>31</v>
      </c>
      <c r="D43" s="228">
        <v>7704</v>
      </c>
      <c r="E43" s="225" t="s">
        <v>2204</v>
      </c>
      <c r="F43" s="225" t="s">
        <v>1724</v>
      </c>
      <c r="G43" s="225" t="s">
        <v>1724</v>
      </c>
      <c r="H43" s="225" t="s">
        <v>45</v>
      </c>
      <c r="I43" s="225" t="s">
        <v>304</v>
      </c>
      <c r="J43" s="225" t="s">
        <v>2172</v>
      </c>
      <c r="K43" s="225" t="s">
        <v>184</v>
      </c>
      <c r="L43" s="225" t="s">
        <v>38</v>
      </c>
      <c r="M43" s="226">
        <v>1858560</v>
      </c>
    </row>
    <row r="44" spans="1:13" ht="13.5" x14ac:dyDescent="0.25">
      <c r="A44" s="225" t="s">
        <v>2181</v>
      </c>
      <c r="B44" s="225" t="s">
        <v>2177</v>
      </c>
      <c r="C44" s="225" t="s">
        <v>31</v>
      </c>
      <c r="D44" s="228">
        <v>7704</v>
      </c>
      <c r="E44" s="225" t="s">
        <v>2204</v>
      </c>
      <c r="F44" s="225" t="s">
        <v>1724</v>
      </c>
      <c r="G44" s="225" t="s">
        <v>1724</v>
      </c>
      <c r="H44" s="225" t="s">
        <v>45</v>
      </c>
      <c r="I44" s="225" t="s">
        <v>304</v>
      </c>
      <c r="J44" s="225" t="s">
        <v>2172</v>
      </c>
      <c r="K44" s="225" t="s">
        <v>185</v>
      </c>
      <c r="L44" s="225" t="s">
        <v>38</v>
      </c>
      <c r="M44" s="226">
        <v>1765630</v>
      </c>
    </row>
    <row r="45" spans="1:13" ht="13.5" x14ac:dyDescent="0.25">
      <c r="A45" s="225" t="s">
        <v>2182</v>
      </c>
      <c r="B45" s="225" t="s">
        <v>2175</v>
      </c>
      <c r="C45" s="225" t="s">
        <v>31</v>
      </c>
      <c r="D45" s="228">
        <v>7704</v>
      </c>
      <c r="E45" s="225" t="s">
        <v>2204</v>
      </c>
      <c r="F45" s="225" t="s">
        <v>1724</v>
      </c>
      <c r="G45" s="225" t="s">
        <v>1724</v>
      </c>
      <c r="H45" s="225" t="s">
        <v>45</v>
      </c>
      <c r="I45" s="225" t="s">
        <v>306</v>
      </c>
      <c r="J45" s="225" t="s">
        <v>2173</v>
      </c>
      <c r="K45" s="225" t="s">
        <v>184</v>
      </c>
      <c r="L45" s="225" t="s">
        <v>38</v>
      </c>
      <c r="M45" s="226">
        <v>1557600</v>
      </c>
    </row>
    <row r="46" spans="1:13" ht="13.5" x14ac:dyDescent="0.25">
      <c r="A46" s="225" t="s">
        <v>2183</v>
      </c>
      <c r="B46" s="225" t="s">
        <v>2177</v>
      </c>
      <c r="C46" s="225" t="s">
        <v>31</v>
      </c>
      <c r="D46" s="228">
        <v>7704</v>
      </c>
      <c r="E46" s="225" t="s">
        <v>2204</v>
      </c>
      <c r="F46" s="225" t="s">
        <v>1724</v>
      </c>
      <c r="G46" s="225" t="s">
        <v>1724</v>
      </c>
      <c r="H46" s="225" t="s">
        <v>45</v>
      </c>
      <c r="I46" s="225" t="s">
        <v>306</v>
      </c>
      <c r="J46" s="225" t="s">
        <v>2173</v>
      </c>
      <c r="K46" s="225" t="s">
        <v>185</v>
      </c>
      <c r="L46" s="225" t="s">
        <v>38</v>
      </c>
      <c r="M46" s="226">
        <v>1479720</v>
      </c>
    </row>
    <row r="47" spans="1:13" ht="13.5" x14ac:dyDescent="0.25">
      <c r="A47" s="225" t="s">
        <v>2184</v>
      </c>
      <c r="B47" s="225" t="s">
        <v>2175</v>
      </c>
      <c r="C47" s="225" t="s">
        <v>31</v>
      </c>
      <c r="D47" s="228">
        <v>7704</v>
      </c>
      <c r="E47" s="225" t="s">
        <v>2204</v>
      </c>
      <c r="F47" s="225" t="s">
        <v>1724</v>
      </c>
      <c r="G47" s="225" t="s">
        <v>1724</v>
      </c>
      <c r="H47" s="225" t="s">
        <v>45</v>
      </c>
      <c r="I47" s="225" t="s">
        <v>308</v>
      </c>
      <c r="J47" s="225" t="s">
        <v>1725</v>
      </c>
      <c r="K47" s="225" t="s">
        <v>184</v>
      </c>
      <c r="L47" s="225" t="s">
        <v>38</v>
      </c>
      <c r="M47" s="226">
        <v>1298880</v>
      </c>
    </row>
    <row r="48" spans="1:13" ht="13.5" x14ac:dyDescent="0.25">
      <c r="A48" s="225" t="s">
        <v>2185</v>
      </c>
      <c r="B48" s="225" t="s">
        <v>2177</v>
      </c>
      <c r="C48" s="225" t="s">
        <v>31</v>
      </c>
      <c r="D48" s="228">
        <v>7704</v>
      </c>
      <c r="E48" s="225" t="s">
        <v>2204</v>
      </c>
      <c r="F48" s="225" t="s">
        <v>1724</v>
      </c>
      <c r="G48" s="225" t="s">
        <v>1724</v>
      </c>
      <c r="H48" s="225" t="s">
        <v>45</v>
      </c>
      <c r="I48" s="225" t="s">
        <v>308</v>
      </c>
      <c r="J48" s="225" t="s">
        <v>1725</v>
      </c>
      <c r="K48" s="225" t="s">
        <v>185</v>
      </c>
      <c r="L48" s="225" t="s">
        <v>38</v>
      </c>
      <c r="M48" s="226">
        <v>1233940</v>
      </c>
    </row>
    <row r="49" spans="1:13" ht="13.5" x14ac:dyDescent="0.25">
      <c r="A49" s="225" t="s">
        <v>2186</v>
      </c>
      <c r="B49" s="225" t="s">
        <v>2175</v>
      </c>
      <c r="C49" s="225" t="s">
        <v>31</v>
      </c>
      <c r="D49" s="228">
        <v>7704</v>
      </c>
      <c r="E49" s="225" t="s">
        <v>2204</v>
      </c>
      <c r="F49" s="225" t="s">
        <v>1724</v>
      </c>
      <c r="G49" s="225" t="s">
        <v>1724</v>
      </c>
      <c r="H49" s="225" t="s">
        <v>45</v>
      </c>
      <c r="I49" s="225" t="s">
        <v>46</v>
      </c>
      <c r="J49" s="225" t="s">
        <v>1726</v>
      </c>
      <c r="K49" s="225" t="s">
        <v>184</v>
      </c>
      <c r="L49" s="225" t="s">
        <v>38</v>
      </c>
      <c r="M49" s="226">
        <v>1169520</v>
      </c>
    </row>
    <row r="50" spans="1:13" ht="13.5" x14ac:dyDescent="0.25">
      <c r="A50" s="225" t="s">
        <v>2187</v>
      </c>
      <c r="B50" s="225" t="s">
        <v>2177</v>
      </c>
      <c r="C50" s="225" t="s">
        <v>31</v>
      </c>
      <c r="D50" s="228">
        <v>7704</v>
      </c>
      <c r="E50" s="225" t="s">
        <v>2204</v>
      </c>
      <c r="F50" s="225" t="s">
        <v>1724</v>
      </c>
      <c r="G50" s="225" t="s">
        <v>1724</v>
      </c>
      <c r="H50" s="225" t="s">
        <v>45</v>
      </c>
      <c r="I50" s="225" t="s">
        <v>46</v>
      </c>
      <c r="J50" s="225" t="s">
        <v>1726</v>
      </c>
      <c r="K50" s="225" t="s">
        <v>185</v>
      </c>
      <c r="L50" s="225" t="s">
        <v>38</v>
      </c>
      <c r="M50" s="226">
        <v>1111040</v>
      </c>
    </row>
    <row r="51" spans="1:13" ht="13.5" x14ac:dyDescent="0.25">
      <c r="A51" s="225" t="s">
        <v>2188</v>
      </c>
      <c r="B51" s="225" t="s">
        <v>2175</v>
      </c>
      <c r="C51" s="225" t="s">
        <v>31</v>
      </c>
      <c r="D51" s="228">
        <v>7704</v>
      </c>
      <c r="E51" s="225" t="s">
        <v>2204</v>
      </c>
      <c r="F51" s="225" t="s">
        <v>1724</v>
      </c>
      <c r="G51" s="225" t="s">
        <v>1724</v>
      </c>
      <c r="H51" s="225" t="s">
        <v>45</v>
      </c>
      <c r="I51" s="225" t="s">
        <v>202</v>
      </c>
      <c r="J51" s="225" t="s">
        <v>1727</v>
      </c>
      <c r="K51" s="225" t="s">
        <v>184</v>
      </c>
      <c r="L51" s="225" t="s">
        <v>38</v>
      </c>
      <c r="M51" s="226">
        <v>1100880</v>
      </c>
    </row>
    <row r="52" spans="1:13" ht="13.5" x14ac:dyDescent="0.25">
      <c r="A52" s="225" t="s">
        <v>2189</v>
      </c>
      <c r="B52" s="225" t="s">
        <v>2177</v>
      </c>
      <c r="C52" s="225" t="s">
        <v>31</v>
      </c>
      <c r="D52" s="228">
        <v>7704</v>
      </c>
      <c r="E52" s="225" t="s">
        <v>2204</v>
      </c>
      <c r="F52" s="225" t="s">
        <v>1724</v>
      </c>
      <c r="G52" s="225" t="s">
        <v>1724</v>
      </c>
      <c r="H52" s="225" t="s">
        <v>45</v>
      </c>
      <c r="I52" s="225" t="s">
        <v>202</v>
      </c>
      <c r="J52" s="225" t="s">
        <v>1727</v>
      </c>
      <c r="K52" s="225" t="s">
        <v>185</v>
      </c>
      <c r="L52" s="225" t="s">
        <v>38</v>
      </c>
      <c r="M52" s="226">
        <v>1045840</v>
      </c>
    </row>
    <row r="53" spans="1:13" ht="13.5" x14ac:dyDescent="0.25">
      <c r="A53" s="225" t="s">
        <v>2190</v>
      </c>
      <c r="B53" s="225" t="s">
        <v>2175</v>
      </c>
      <c r="C53" s="225" t="s">
        <v>31</v>
      </c>
      <c r="D53" s="228">
        <v>7704</v>
      </c>
      <c r="E53" s="225" t="s">
        <v>2204</v>
      </c>
      <c r="F53" s="225" t="s">
        <v>1724</v>
      </c>
      <c r="G53" s="225" t="s">
        <v>1724</v>
      </c>
      <c r="H53" s="225" t="s">
        <v>45</v>
      </c>
      <c r="I53" s="225" t="s">
        <v>48</v>
      </c>
      <c r="J53" s="225" t="s">
        <v>1728</v>
      </c>
      <c r="K53" s="225" t="s">
        <v>184</v>
      </c>
      <c r="L53" s="225" t="s">
        <v>38</v>
      </c>
      <c r="M53" s="226">
        <v>1085040</v>
      </c>
    </row>
    <row r="54" spans="1:13" ht="13.5" x14ac:dyDescent="0.25">
      <c r="A54" s="225" t="s">
        <v>2191</v>
      </c>
      <c r="B54" s="225" t="s">
        <v>2177</v>
      </c>
      <c r="C54" s="225" t="s">
        <v>31</v>
      </c>
      <c r="D54" s="228">
        <v>7704</v>
      </c>
      <c r="E54" s="225" t="s">
        <v>2204</v>
      </c>
      <c r="F54" s="225" t="s">
        <v>1724</v>
      </c>
      <c r="G54" s="225" t="s">
        <v>1724</v>
      </c>
      <c r="H54" s="225" t="s">
        <v>45</v>
      </c>
      <c r="I54" s="225" t="s">
        <v>48</v>
      </c>
      <c r="J54" s="225" t="s">
        <v>1728</v>
      </c>
      <c r="K54" s="225" t="s">
        <v>185</v>
      </c>
      <c r="L54" s="225" t="s">
        <v>38</v>
      </c>
      <c r="M54" s="226">
        <v>1030790</v>
      </c>
    </row>
    <row r="55" spans="1:13" ht="13.5" x14ac:dyDescent="0.25">
      <c r="A55" s="225" t="s">
        <v>2192</v>
      </c>
      <c r="B55" s="225" t="s">
        <v>2175</v>
      </c>
      <c r="C55" s="225" t="s">
        <v>31</v>
      </c>
      <c r="D55" s="228">
        <v>7704</v>
      </c>
      <c r="E55" s="225" t="s">
        <v>2204</v>
      </c>
      <c r="F55" s="225" t="s">
        <v>1724</v>
      </c>
      <c r="G55" s="225" t="s">
        <v>1724</v>
      </c>
      <c r="H55" s="225" t="s">
        <v>45</v>
      </c>
      <c r="I55" s="225" t="s">
        <v>50</v>
      </c>
      <c r="J55" s="225" t="s">
        <v>1729</v>
      </c>
      <c r="K55" s="225" t="s">
        <v>184</v>
      </c>
      <c r="L55" s="225" t="s">
        <v>38</v>
      </c>
      <c r="M55" s="226">
        <v>1042800</v>
      </c>
    </row>
    <row r="56" spans="1:13" ht="13.5" x14ac:dyDescent="0.25">
      <c r="A56" s="225" t="s">
        <v>2193</v>
      </c>
      <c r="B56" s="225" t="s">
        <v>2177</v>
      </c>
      <c r="C56" s="225" t="s">
        <v>31</v>
      </c>
      <c r="D56" s="228">
        <v>7704</v>
      </c>
      <c r="E56" s="225" t="s">
        <v>2204</v>
      </c>
      <c r="F56" s="225" t="s">
        <v>1724</v>
      </c>
      <c r="G56" s="225" t="s">
        <v>1724</v>
      </c>
      <c r="H56" s="225" t="s">
        <v>45</v>
      </c>
      <c r="I56" s="225" t="s">
        <v>50</v>
      </c>
      <c r="J56" s="225" t="s">
        <v>1729</v>
      </c>
      <c r="K56" s="225" t="s">
        <v>185</v>
      </c>
      <c r="L56" s="225" t="s">
        <v>38</v>
      </c>
      <c r="M56" s="226">
        <v>990660</v>
      </c>
    </row>
    <row r="57" spans="1:13" ht="13.5" x14ac:dyDescent="0.25">
      <c r="A57" s="235" t="s">
        <v>2206</v>
      </c>
      <c r="B57" s="235" t="s">
        <v>2207</v>
      </c>
      <c r="C57" s="235" t="s">
        <v>31</v>
      </c>
      <c r="D57" s="236">
        <v>7707</v>
      </c>
      <c r="E57" s="233" t="s">
        <v>1778</v>
      </c>
      <c r="F57" s="235" t="s">
        <v>1724</v>
      </c>
      <c r="G57" s="235" t="s">
        <v>1724</v>
      </c>
      <c r="H57" s="235" t="s">
        <v>45</v>
      </c>
      <c r="I57" s="235" t="s">
        <v>300</v>
      </c>
      <c r="J57" s="235" t="s">
        <v>2170</v>
      </c>
      <c r="K57" s="235" t="s">
        <v>242</v>
      </c>
      <c r="L57" s="235" t="s">
        <v>242</v>
      </c>
      <c r="M57" s="234">
        <v>288000</v>
      </c>
    </row>
    <row r="58" spans="1:13" ht="13.5" x14ac:dyDescent="0.25">
      <c r="A58" s="235" t="s">
        <v>2208</v>
      </c>
      <c r="B58" s="235" t="s">
        <v>2207</v>
      </c>
      <c r="C58" s="235" t="s">
        <v>31</v>
      </c>
      <c r="D58" s="236">
        <v>7707</v>
      </c>
      <c r="E58" s="233" t="s">
        <v>1778</v>
      </c>
      <c r="F58" s="235" t="s">
        <v>1724</v>
      </c>
      <c r="G58" s="235" t="s">
        <v>1724</v>
      </c>
      <c r="H58" s="235" t="s">
        <v>45</v>
      </c>
      <c r="I58" s="235" t="s">
        <v>302</v>
      </c>
      <c r="J58" s="235" t="s">
        <v>2171</v>
      </c>
      <c r="K58" s="235" t="s">
        <v>242</v>
      </c>
      <c r="L58" s="235" t="s">
        <v>242</v>
      </c>
      <c r="M58" s="234">
        <v>151200</v>
      </c>
    </row>
    <row r="59" spans="1:13" ht="13.5" x14ac:dyDescent="0.25">
      <c r="A59" s="235" t="s">
        <v>2209</v>
      </c>
      <c r="B59" s="235" t="s">
        <v>2207</v>
      </c>
      <c r="C59" s="235" t="s">
        <v>31</v>
      </c>
      <c r="D59" s="236">
        <v>7707</v>
      </c>
      <c r="E59" s="233" t="s">
        <v>1778</v>
      </c>
      <c r="F59" s="235" t="s">
        <v>1724</v>
      </c>
      <c r="G59" s="235" t="s">
        <v>1724</v>
      </c>
      <c r="H59" s="235" t="s">
        <v>45</v>
      </c>
      <c r="I59" s="235" t="s">
        <v>304</v>
      </c>
      <c r="J59" s="235" t="s">
        <v>2172</v>
      </c>
      <c r="K59" s="235" t="s">
        <v>242</v>
      </c>
      <c r="L59" s="235" t="s">
        <v>242</v>
      </c>
      <c r="M59" s="234">
        <v>108000</v>
      </c>
    </row>
    <row r="60" spans="1:13" ht="13.5" x14ac:dyDescent="0.25">
      <c r="A60" s="235" t="s">
        <v>2210</v>
      </c>
      <c r="B60" s="235" t="s">
        <v>2207</v>
      </c>
      <c r="C60" s="235" t="s">
        <v>31</v>
      </c>
      <c r="D60" s="236">
        <v>7707</v>
      </c>
      <c r="E60" s="233" t="s">
        <v>1778</v>
      </c>
      <c r="F60" s="235" t="s">
        <v>1724</v>
      </c>
      <c r="G60" s="235" t="s">
        <v>1724</v>
      </c>
      <c r="H60" s="235" t="s">
        <v>45</v>
      </c>
      <c r="I60" s="235" t="s">
        <v>306</v>
      </c>
      <c r="J60" s="235" t="s">
        <v>2173</v>
      </c>
      <c r="K60" s="235" t="s">
        <v>242</v>
      </c>
      <c r="L60" s="235" t="s">
        <v>242</v>
      </c>
      <c r="M60" s="234">
        <v>93600</v>
      </c>
    </row>
    <row r="61" spans="1:13" ht="13.5" x14ac:dyDescent="0.25">
      <c r="A61" s="235" t="s">
        <v>2211</v>
      </c>
      <c r="B61" s="235" t="s">
        <v>2207</v>
      </c>
      <c r="C61" s="235" t="s">
        <v>31</v>
      </c>
      <c r="D61" s="236">
        <v>7707</v>
      </c>
      <c r="E61" s="233" t="s">
        <v>1778</v>
      </c>
      <c r="F61" s="235" t="s">
        <v>1724</v>
      </c>
      <c r="G61" s="235" t="s">
        <v>1724</v>
      </c>
      <c r="H61" s="235" t="s">
        <v>45</v>
      </c>
      <c r="I61" s="235" t="s">
        <v>308</v>
      </c>
      <c r="J61" s="235" t="s">
        <v>1725</v>
      </c>
      <c r="K61" s="235" t="s">
        <v>242</v>
      </c>
      <c r="L61" s="235" t="s">
        <v>242</v>
      </c>
      <c r="M61" s="234">
        <v>79200</v>
      </c>
    </row>
    <row r="62" spans="1:13" ht="13.5" x14ac:dyDescent="0.25">
      <c r="A62" s="235" t="s">
        <v>2212</v>
      </c>
      <c r="B62" s="235" t="s">
        <v>2207</v>
      </c>
      <c r="C62" s="235" t="s">
        <v>31</v>
      </c>
      <c r="D62" s="236">
        <v>7707</v>
      </c>
      <c r="E62" s="233" t="s">
        <v>1778</v>
      </c>
      <c r="F62" s="235" t="s">
        <v>1724</v>
      </c>
      <c r="G62" s="235" t="s">
        <v>1724</v>
      </c>
      <c r="H62" s="235" t="s">
        <v>45</v>
      </c>
      <c r="I62" s="235" t="s">
        <v>46</v>
      </c>
      <c r="J62" s="235" t="s">
        <v>1726</v>
      </c>
      <c r="K62" s="235" t="s">
        <v>242</v>
      </c>
      <c r="L62" s="235" t="s">
        <v>242</v>
      </c>
      <c r="M62" s="234">
        <v>72000</v>
      </c>
    </row>
    <row r="63" spans="1:13" ht="13.5" x14ac:dyDescent="0.25">
      <c r="A63" s="235" t="s">
        <v>2213</v>
      </c>
      <c r="B63" s="235" t="s">
        <v>2207</v>
      </c>
      <c r="C63" s="235" t="s">
        <v>31</v>
      </c>
      <c r="D63" s="236">
        <v>7707</v>
      </c>
      <c r="E63" s="233" t="s">
        <v>1778</v>
      </c>
      <c r="F63" s="235" t="s">
        <v>1724</v>
      </c>
      <c r="G63" s="235" t="s">
        <v>1724</v>
      </c>
      <c r="H63" s="235" t="s">
        <v>45</v>
      </c>
      <c r="I63" s="235" t="s">
        <v>202</v>
      </c>
      <c r="J63" s="235" t="s">
        <v>1727</v>
      </c>
      <c r="K63" s="235" t="s">
        <v>242</v>
      </c>
      <c r="L63" s="235" t="s">
        <v>242</v>
      </c>
      <c r="M63" s="234">
        <v>68400</v>
      </c>
    </row>
    <row r="64" spans="1:13" ht="13.5" x14ac:dyDescent="0.25">
      <c r="A64" s="235" t="s">
        <v>2214</v>
      </c>
      <c r="B64" s="235" t="s">
        <v>2207</v>
      </c>
      <c r="C64" s="235" t="s">
        <v>31</v>
      </c>
      <c r="D64" s="236">
        <v>7707</v>
      </c>
      <c r="E64" s="233" t="s">
        <v>1778</v>
      </c>
      <c r="F64" s="235" t="s">
        <v>1724</v>
      </c>
      <c r="G64" s="235" t="s">
        <v>1724</v>
      </c>
      <c r="H64" s="235" t="s">
        <v>45</v>
      </c>
      <c r="I64" s="235" t="s">
        <v>48</v>
      </c>
      <c r="J64" s="235" t="s">
        <v>1728</v>
      </c>
      <c r="K64" s="235" t="s">
        <v>242</v>
      </c>
      <c r="L64" s="235" t="s">
        <v>242</v>
      </c>
      <c r="M64" s="234">
        <v>68400</v>
      </c>
    </row>
    <row r="65" spans="1:13" ht="13.5" x14ac:dyDescent="0.25">
      <c r="A65" s="235" t="s">
        <v>2215</v>
      </c>
      <c r="B65" s="235" t="s">
        <v>2207</v>
      </c>
      <c r="C65" s="235" t="s">
        <v>31</v>
      </c>
      <c r="D65" s="236">
        <v>7707</v>
      </c>
      <c r="E65" s="233" t="s">
        <v>1778</v>
      </c>
      <c r="F65" s="235" t="s">
        <v>1724</v>
      </c>
      <c r="G65" s="235" t="s">
        <v>1724</v>
      </c>
      <c r="H65" s="235" t="s">
        <v>45</v>
      </c>
      <c r="I65" s="235" t="s">
        <v>50</v>
      </c>
      <c r="J65" s="235" t="s">
        <v>1729</v>
      </c>
      <c r="K65" s="235" t="s">
        <v>242</v>
      </c>
      <c r="L65" s="235" t="s">
        <v>242</v>
      </c>
      <c r="M65" s="234">
        <v>68400</v>
      </c>
    </row>
    <row r="66" spans="1:13" ht="13.5" x14ac:dyDescent="0.25">
      <c r="A66" s="225" t="s">
        <v>2194</v>
      </c>
      <c r="B66" s="225" t="s">
        <v>2195</v>
      </c>
      <c r="C66" s="225" t="s">
        <v>31</v>
      </c>
      <c r="D66" s="228">
        <v>7706</v>
      </c>
      <c r="E66" s="225" t="s">
        <v>2205</v>
      </c>
      <c r="F66" s="225" t="s">
        <v>1724</v>
      </c>
      <c r="G66" s="225" t="s">
        <v>242</v>
      </c>
      <c r="H66" s="225" t="s">
        <v>45</v>
      </c>
      <c r="I66" s="225" t="s">
        <v>300</v>
      </c>
      <c r="J66" s="225" t="s">
        <v>2170</v>
      </c>
      <c r="K66" s="225" t="s">
        <v>184</v>
      </c>
      <c r="L66" s="225" t="s">
        <v>38</v>
      </c>
      <c r="M66" s="226">
        <v>450000</v>
      </c>
    </row>
    <row r="67" spans="1:13" ht="13.5" x14ac:dyDescent="0.25">
      <c r="A67" s="225" t="s">
        <v>2196</v>
      </c>
      <c r="B67" s="225" t="s">
        <v>2195</v>
      </c>
      <c r="C67" s="225" t="s">
        <v>31</v>
      </c>
      <c r="D67" s="228">
        <v>7706</v>
      </c>
      <c r="E67" s="225" t="s">
        <v>2205</v>
      </c>
      <c r="F67" s="225" t="s">
        <v>1724</v>
      </c>
      <c r="G67" s="225" t="s">
        <v>242</v>
      </c>
      <c r="H67" s="225" t="s">
        <v>45</v>
      </c>
      <c r="I67" s="225" t="s">
        <v>302</v>
      </c>
      <c r="J67" s="225" t="s">
        <v>2171</v>
      </c>
      <c r="K67" s="225" t="s">
        <v>184</v>
      </c>
      <c r="L67" s="225" t="s">
        <v>38</v>
      </c>
      <c r="M67" s="226">
        <v>450000</v>
      </c>
    </row>
    <row r="68" spans="1:13" ht="13.5" x14ac:dyDescent="0.25">
      <c r="A68" s="225" t="s">
        <v>2197</v>
      </c>
      <c r="B68" s="225" t="s">
        <v>2195</v>
      </c>
      <c r="C68" s="225" t="s">
        <v>31</v>
      </c>
      <c r="D68" s="228">
        <v>7706</v>
      </c>
      <c r="E68" s="225" t="s">
        <v>2205</v>
      </c>
      <c r="F68" s="225" t="s">
        <v>1724</v>
      </c>
      <c r="G68" s="225" t="s">
        <v>242</v>
      </c>
      <c r="H68" s="225" t="s">
        <v>45</v>
      </c>
      <c r="I68" s="225" t="s">
        <v>304</v>
      </c>
      <c r="J68" s="225" t="s">
        <v>2172</v>
      </c>
      <c r="K68" s="225" t="s">
        <v>184</v>
      </c>
      <c r="L68" s="225" t="s">
        <v>38</v>
      </c>
      <c r="M68" s="226">
        <v>450000</v>
      </c>
    </row>
    <row r="69" spans="1:13" ht="13.5" x14ac:dyDescent="0.25">
      <c r="A69" s="225" t="s">
        <v>2198</v>
      </c>
      <c r="B69" s="225" t="s">
        <v>2195</v>
      </c>
      <c r="C69" s="225" t="s">
        <v>31</v>
      </c>
      <c r="D69" s="228">
        <v>7706</v>
      </c>
      <c r="E69" s="225" t="s">
        <v>2205</v>
      </c>
      <c r="F69" s="225" t="s">
        <v>1724</v>
      </c>
      <c r="G69" s="225" t="s">
        <v>242</v>
      </c>
      <c r="H69" s="225" t="s">
        <v>45</v>
      </c>
      <c r="I69" s="225" t="s">
        <v>306</v>
      </c>
      <c r="J69" s="225" t="s">
        <v>2173</v>
      </c>
      <c r="K69" s="225" t="s">
        <v>184</v>
      </c>
      <c r="L69" s="225" t="s">
        <v>38</v>
      </c>
      <c r="M69" s="226">
        <v>450000</v>
      </c>
    </row>
    <row r="70" spans="1:13" ht="13.5" x14ac:dyDescent="0.25">
      <c r="A70" s="225" t="s">
        <v>2199</v>
      </c>
      <c r="B70" s="225" t="s">
        <v>2195</v>
      </c>
      <c r="C70" s="225" t="s">
        <v>31</v>
      </c>
      <c r="D70" s="228">
        <v>7706</v>
      </c>
      <c r="E70" s="225" t="s">
        <v>2205</v>
      </c>
      <c r="F70" s="225" t="s">
        <v>1724</v>
      </c>
      <c r="G70" s="225" t="s">
        <v>242</v>
      </c>
      <c r="H70" s="225" t="s">
        <v>45</v>
      </c>
      <c r="I70" s="225" t="s">
        <v>308</v>
      </c>
      <c r="J70" s="225" t="s">
        <v>1725</v>
      </c>
      <c r="K70" s="225" t="s">
        <v>184</v>
      </c>
      <c r="L70" s="225" t="s">
        <v>38</v>
      </c>
      <c r="M70" s="226">
        <v>450000</v>
      </c>
    </row>
    <row r="71" spans="1:13" ht="13.5" x14ac:dyDescent="0.25">
      <c r="A71" s="225" t="s">
        <v>2200</v>
      </c>
      <c r="B71" s="225" t="s">
        <v>2195</v>
      </c>
      <c r="C71" s="225" t="s">
        <v>31</v>
      </c>
      <c r="D71" s="228">
        <v>7706</v>
      </c>
      <c r="E71" s="225" t="s">
        <v>2205</v>
      </c>
      <c r="F71" s="225" t="s">
        <v>1724</v>
      </c>
      <c r="G71" s="225" t="s">
        <v>242</v>
      </c>
      <c r="H71" s="225" t="s">
        <v>45</v>
      </c>
      <c r="I71" s="225" t="s">
        <v>46</v>
      </c>
      <c r="J71" s="225" t="s">
        <v>1726</v>
      </c>
      <c r="K71" s="225" t="s">
        <v>184</v>
      </c>
      <c r="L71" s="225" t="s">
        <v>38</v>
      </c>
      <c r="M71" s="226">
        <v>450000</v>
      </c>
    </row>
    <row r="72" spans="1:13" ht="13.5" x14ac:dyDescent="0.25">
      <c r="A72" s="225" t="s">
        <v>2201</v>
      </c>
      <c r="B72" s="225" t="s">
        <v>2195</v>
      </c>
      <c r="C72" s="225" t="s">
        <v>31</v>
      </c>
      <c r="D72" s="228">
        <v>7706</v>
      </c>
      <c r="E72" s="225" t="s">
        <v>2205</v>
      </c>
      <c r="F72" s="225" t="s">
        <v>1724</v>
      </c>
      <c r="G72" s="225" t="s">
        <v>242</v>
      </c>
      <c r="H72" s="225" t="s">
        <v>45</v>
      </c>
      <c r="I72" s="225" t="s">
        <v>202</v>
      </c>
      <c r="J72" s="225" t="s">
        <v>1727</v>
      </c>
      <c r="K72" s="225" t="s">
        <v>184</v>
      </c>
      <c r="L72" s="225" t="s">
        <v>38</v>
      </c>
      <c r="M72" s="226">
        <v>450000</v>
      </c>
    </row>
    <row r="73" spans="1:13" ht="13.5" x14ac:dyDescent="0.25">
      <c r="A73" s="225" t="s">
        <v>2202</v>
      </c>
      <c r="B73" s="225" t="s">
        <v>2195</v>
      </c>
      <c r="C73" s="225" t="s">
        <v>31</v>
      </c>
      <c r="D73" s="228">
        <v>7706</v>
      </c>
      <c r="E73" s="225" t="s">
        <v>2205</v>
      </c>
      <c r="F73" s="225" t="s">
        <v>1724</v>
      </c>
      <c r="G73" s="225" t="s">
        <v>242</v>
      </c>
      <c r="H73" s="225" t="s">
        <v>45</v>
      </c>
      <c r="I73" s="225" t="s">
        <v>48</v>
      </c>
      <c r="J73" s="225" t="s">
        <v>1728</v>
      </c>
      <c r="K73" s="225" t="s">
        <v>184</v>
      </c>
      <c r="L73" s="225" t="s">
        <v>38</v>
      </c>
      <c r="M73" s="226">
        <v>450000</v>
      </c>
    </row>
    <row r="74" spans="1:13" ht="13.5" x14ac:dyDescent="0.25">
      <c r="A74" s="225" t="s">
        <v>2203</v>
      </c>
      <c r="B74" s="225" t="s">
        <v>2195</v>
      </c>
      <c r="C74" s="225" t="s">
        <v>31</v>
      </c>
      <c r="D74" s="228">
        <v>7706</v>
      </c>
      <c r="E74" s="225" t="s">
        <v>2205</v>
      </c>
      <c r="F74" s="225" t="s">
        <v>1724</v>
      </c>
      <c r="G74" s="225" t="s">
        <v>242</v>
      </c>
      <c r="H74" s="225" t="s">
        <v>45</v>
      </c>
      <c r="I74" s="225" t="s">
        <v>50</v>
      </c>
      <c r="J74" s="225" t="s">
        <v>1729</v>
      </c>
      <c r="K74" s="225" t="s">
        <v>184</v>
      </c>
      <c r="L74" s="225" t="s">
        <v>38</v>
      </c>
      <c r="M74" s="226">
        <v>450000</v>
      </c>
    </row>
    <row r="75" spans="1:13" ht="13.5" x14ac:dyDescent="0.25">
      <c r="A75" s="225" t="s">
        <v>1772</v>
      </c>
      <c r="B75" s="225" t="s">
        <v>1773</v>
      </c>
      <c r="C75" s="225" t="s">
        <v>31</v>
      </c>
      <c r="D75" s="225">
        <v>7705</v>
      </c>
      <c r="E75" s="225" t="s">
        <v>1774</v>
      </c>
      <c r="F75" s="225" t="s">
        <v>1724</v>
      </c>
      <c r="G75" s="225" t="s">
        <v>1724</v>
      </c>
      <c r="H75" s="225" t="s">
        <v>45</v>
      </c>
      <c r="I75" s="225" t="s">
        <v>300</v>
      </c>
      <c r="J75" s="225" t="s">
        <v>2170</v>
      </c>
      <c r="K75" s="225" t="s">
        <v>184</v>
      </c>
      <c r="L75" s="225" t="s">
        <v>1775</v>
      </c>
      <c r="M75" s="226">
        <v>450000</v>
      </c>
    </row>
    <row r="76" spans="1:13" ht="13.5" x14ac:dyDescent="0.25">
      <c r="A76" s="225" t="s">
        <v>1776</v>
      </c>
      <c r="B76" s="225" t="s">
        <v>1773</v>
      </c>
      <c r="C76" s="225" t="s">
        <v>31</v>
      </c>
      <c r="D76" s="233">
        <v>7705</v>
      </c>
      <c r="E76" s="225" t="s">
        <v>1774</v>
      </c>
      <c r="F76" s="225" t="s">
        <v>1724</v>
      </c>
      <c r="G76" s="225" t="s">
        <v>1724</v>
      </c>
      <c r="H76" s="225" t="s">
        <v>45</v>
      </c>
      <c r="I76" s="225" t="s">
        <v>302</v>
      </c>
      <c r="J76" s="225" t="s">
        <v>2171</v>
      </c>
      <c r="K76" s="225" t="s">
        <v>184</v>
      </c>
      <c r="L76" s="225" t="s">
        <v>1775</v>
      </c>
      <c r="M76" s="226">
        <v>450000</v>
      </c>
    </row>
    <row r="77" spans="1:13" ht="13.5" x14ac:dyDescent="0.25">
      <c r="A77" s="225" t="s">
        <v>1777</v>
      </c>
      <c r="B77" s="225" t="s">
        <v>1773</v>
      </c>
      <c r="C77" s="225" t="s">
        <v>31</v>
      </c>
      <c r="D77" s="233">
        <v>7705</v>
      </c>
      <c r="E77" s="225" t="s">
        <v>1774</v>
      </c>
      <c r="F77" s="225" t="s">
        <v>1724</v>
      </c>
      <c r="G77" s="225" t="s">
        <v>1724</v>
      </c>
      <c r="H77" s="225" t="s">
        <v>45</v>
      </c>
      <c r="I77" s="225" t="s">
        <v>304</v>
      </c>
      <c r="J77" s="225" t="s">
        <v>2172</v>
      </c>
      <c r="K77" s="225" t="s">
        <v>184</v>
      </c>
      <c r="L77" s="225" t="s">
        <v>1775</v>
      </c>
      <c r="M77" s="226">
        <v>450000</v>
      </c>
    </row>
    <row r="78" spans="1:13" x14ac:dyDescent="0.2">
      <c r="A78" s="130"/>
      <c r="B78" s="130"/>
      <c r="C78" s="130"/>
      <c r="D78" s="131"/>
      <c r="E78" s="130"/>
      <c r="F78" s="130"/>
      <c r="G78" s="130"/>
      <c r="H78" s="130"/>
      <c r="I78" s="130"/>
      <c r="J78" s="130"/>
      <c r="K78" s="130"/>
      <c r="L78" s="130"/>
      <c r="M78" s="128"/>
    </row>
    <row r="79" spans="1:13" x14ac:dyDescent="0.2">
      <c r="A79" s="95"/>
      <c r="B79" s="130"/>
      <c r="C79" s="130"/>
      <c r="D79" s="131"/>
      <c r="E79" s="130"/>
      <c r="F79" s="130"/>
      <c r="G79" s="130"/>
      <c r="H79" s="130"/>
      <c r="I79" s="130"/>
      <c r="J79" s="130"/>
      <c r="K79" s="95"/>
      <c r="L79" s="130"/>
      <c r="M79" s="128"/>
    </row>
    <row r="80" spans="1:13" x14ac:dyDescent="0.2">
      <c r="A80" s="95"/>
      <c r="B80" s="130"/>
      <c r="C80" s="130"/>
      <c r="D80" s="131"/>
      <c r="E80" s="130"/>
      <c r="F80" s="130"/>
      <c r="G80" s="130"/>
      <c r="H80" s="130"/>
      <c r="I80" s="130"/>
      <c r="J80" s="130"/>
      <c r="K80" s="95"/>
      <c r="L80" s="130"/>
      <c r="M80" s="128"/>
    </row>
    <row r="81" spans="1:13" x14ac:dyDescent="0.2">
      <c r="A81" s="130"/>
      <c r="B81" s="130"/>
      <c r="C81" s="130"/>
      <c r="D81" s="131"/>
      <c r="E81" s="130"/>
      <c r="F81" s="130"/>
      <c r="G81" s="130"/>
      <c r="H81" s="130"/>
      <c r="I81" s="130"/>
      <c r="J81" s="130"/>
      <c r="K81" s="130"/>
      <c r="L81" s="130"/>
      <c r="M81" s="128"/>
    </row>
    <row r="82" spans="1:13" x14ac:dyDescent="0.2">
      <c r="A82" s="95"/>
      <c r="B82" s="130"/>
      <c r="C82" s="130"/>
      <c r="D82" s="131"/>
      <c r="E82" s="130"/>
      <c r="F82" s="130"/>
      <c r="G82" s="130"/>
      <c r="H82" s="130"/>
      <c r="I82" s="130"/>
      <c r="J82" s="130"/>
      <c r="K82" s="95"/>
      <c r="L82" s="130"/>
      <c r="M82" s="128"/>
    </row>
    <row r="83" spans="1:13" x14ac:dyDescent="0.2">
      <c r="A83" s="95"/>
      <c r="B83" s="130"/>
      <c r="C83" s="130"/>
      <c r="D83" s="131"/>
      <c r="E83" s="130"/>
      <c r="F83" s="130"/>
      <c r="G83" s="130"/>
      <c r="H83" s="130"/>
      <c r="I83" s="130"/>
      <c r="J83" s="130"/>
      <c r="K83" s="95"/>
      <c r="L83" s="130"/>
      <c r="M83" s="128"/>
    </row>
    <row r="84" spans="1:13" x14ac:dyDescent="0.2">
      <c r="A84" s="130"/>
      <c r="B84" s="130"/>
      <c r="C84" s="130"/>
      <c r="D84" s="131"/>
      <c r="E84" s="130"/>
      <c r="F84" s="130"/>
      <c r="G84" s="130"/>
      <c r="H84" s="130"/>
      <c r="I84" s="130"/>
      <c r="J84" s="130"/>
      <c r="K84" s="130"/>
      <c r="L84" s="130"/>
      <c r="M84" s="128"/>
    </row>
    <row r="85" spans="1:13" x14ac:dyDescent="0.2">
      <c r="A85" s="95"/>
      <c r="B85" s="130"/>
      <c r="C85" s="130"/>
      <c r="D85" s="131"/>
      <c r="E85" s="130"/>
      <c r="F85" s="130"/>
      <c r="G85" s="130"/>
      <c r="H85" s="130"/>
      <c r="I85" s="130"/>
      <c r="J85" s="130"/>
      <c r="K85" s="95"/>
      <c r="L85" s="130"/>
      <c r="M85" s="128"/>
    </row>
    <row r="86" spans="1:13" x14ac:dyDescent="0.2">
      <c r="A86" s="95"/>
      <c r="B86" s="130"/>
      <c r="C86" s="130"/>
      <c r="D86" s="131"/>
      <c r="E86" s="130"/>
      <c r="F86" s="130"/>
      <c r="G86" s="130"/>
      <c r="H86" s="130"/>
      <c r="I86" s="130"/>
      <c r="J86" s="130"/>
      <c r="K86" s="95"/>
      <c r="L86" s="130"/>
      <c r="M86" s="128"/>
    </row>
    <row r="87" spans="1:13" x14ac:dyDescent="0.2">
      <c r="A87" s="130"/>
      <c r="B87" s="130"/>
      <c r="C87" s="130"/>
      <c r="D87" s="131"/>
      <c r="E87" s="130"/>
      <c r="F87" s="130"/>
      <c r="G87" s="130"/>
      <c r="H87" s="130"/>
      <c r="I87" s="130"/>
      <c r="J87" s="130"/>
      <c r="K87" s="130"/>
      <c r="L87" s="130"/>
      <c r="M87" s="128"/>
    </row>
    <row r="88" spans="1:13" x14ac:dyDescent="0.2">
      <c r="A88" s="95"/>
      <c r="B88" s="130"/>
      <c r="C88" s="130"/>
      <c r="D88" s="131"/>
      <c r="E88" s="130"/>
      <c r="F88" s="130"/>
      <c r="G88" s="130"/>
      <c r="H88" s="130"/>
      <c r="I88" s="130"/>
      <c r="J88" s="130"/>
      <c r="K88" s="95"/>
      <c r="L88" s="130"/>
      <c r="M88" s="128"/>
    </row>
    <row r="89" spans="1:13" x14ac:dyDescent="0.2">
      <c r="A89" s="95"/>
      <c r="B89" s="130"/>
      <c r="C89" s="130"/>
      <c r="D89" s="131"/>
      <c r="E89" s="130"/>
      <c r="F89" s="130"/>
      <c r="G89" s="130"/>
      <c r="H89" s="130"/>
      <c r="I89" s="130"/>
      <c r="J89" s="130"/>
      <c r="K89" s="95"/>
      <c r="L89" s="130"/>
      <c r="M89" s="128"/>
    </row>
    <row r="90" spans="1:13" x14ac:dyDescent="0.2">
      <c r="A90" s="130"/>
      <c r="B90" s="130"/>
      <c r="C90" s="130"/>
      <c r="D90" s="131"/>
      <c r="E90" s="130"/>
      <c r="F90" s="130"/>
      <c r="G90" s="130"/>
      <c r="H90" s="130"/>
      <c r="I90" s="130"/>
      <c r="J90" s="130"/>
      <c r="K90" s="130"/>
      <c r="L90" s="130"/>
      <c r="M90" s="128"/>
    </row>
    <row r="91" spans="1:13" x14ac:dyDescent="0.2">
      <c r="A91" s="95"/>
      <c r="B91" s="130"/>
      <c r="C91" s="130"/>
      <c r="D91" s="131"/>
      <c r="E91" s="130"/>
      <c r="F91" s="130"/>
      <c r="G91" s="130"/>
      <c r="H91" s="130"/>
      <c r="I91" s="130"/>
      <c r="J91" s="130"/>
      <c r="K91" s="95"/>
      <c r="L91" s="130"/>
      <c r="M91" s="128"/>
    </row>
    <row r="92" spans="1:13" x14ac:dyDescent="0.2">
      <c r="A92" s="95"/>
      <c r="B92" s="130"/>
      <c r="C92" s="130"/>
      <c r="D92" s="131"/>
      <c r="E92" s="130"/>
      <c r="F92" s="130"/>
      <c r="G92" s="130"/>
      <c r="H92" s="130"/>
      <c r="I92" s="130"/>
      <c r="J92" s="130"/>
      <c r="K92" s="95"/>
      <c r="L92" s="130"/>
      <c r="M92" s="128"/>
    </row>
    <row r="93" spans="1:13" x14ac:dyDescent="0.2">
      <c r="A93" s="130"/>
      <c r="B93" s="130"/>
      <c r="C93" s="130"/>
      <c r="D93" s="131"/>
      <c r="E93" s="130"/>
      <c r="F93" s="130"/>
      <c r="G93" s="130"/>
      <c r="H93" s="130"/>
      <c r="I93" s="130"/>
      <c r="J93" s="130"/>
      <c r="K93" s="130"/>
      <c r="L93" s="130"/>
      <c r="M93" s="128"/>
    </row>
    <row r="94" spans="1:13" x14ac:dyDescent="0.2">
      <c r="A94" s="95"/>
      <c r="B94" s="130"/>
      <c r="C94" s="130"/>
      <c r="D94" s="131"/>
      <c r="E94" s="130"/>
      <c r="F94" s="130"/>
      <c r="G94" s="130"/>
      <c r="H94" s="130"/>
      <c r="I94" s="130"/>
      <c r="J94" s="130"/>
      <c r="K94" s="95"/>
      <c r="L94" s="130"/>
      <c r="M94" s="128"/>
    </row>
    <row r="95" spans="1:13" x14ac:dyDescent="0.2">
      <c r="A95" s="95"/>
      <c r="B95" s="130"/>
      <c r="C95" s="130"/>
      <c r="D95" s="131"/>
      <c r="E95" s="130"/>
      <c r="F95" s="130"/>
      <c r="G95" s="130"/>
      <c r="H95" s="130"/>
      <c r="I95" s="130"/>
      <c r="J95" s="130"/>
      <c r="K95" s="95"/>
      <c r="L95" s="130"/>
      <c r="M95" s="128"/>
    </row>
    <row r="96" spans="1:13" x14ac:dyDescent="0.2">
      <c r="A96" s="130"/>
      <c r="B96" s="130"/>
      <c r="C96" s="130"/>
      <c r="D96" s="131"/>
      <c r="E96" s="130"/>
      <c r="F96" s="130"/>
      <c r="G96" s="130"/>
      <c r="H96" s="130"/>
      <c r="I96" s="130"/>
      <c r="J96" s="130"/>
      <c r="K96" s="130"/>
      <c r="L96" s="130"/>
      <c r="M96" s="128"/>
    </row>
    <row r="97" spans="1:13" x14ac:dyDescent="0.2">
      <c r="A97" s="95"/>
      <c r="B97" s="130"/>
      <c r="C97" s="130"/>
      <c r="D97" s="131"/>
      <c r="E97" s="130"/>
      <c r="F97" s="130"/>
      <c r="G97" s="130"/>
      <c r="H97" s="130"/>
      <c r="I97" s="130"/>
      <c r="J97" s="130"/>
      <c r="K97" s="95"/>
      <c r="L97" s="130"/>
      <c r="M97" s="128"/>
    </row>
    <row r="98" spans="1:13" x14ac:dyDescent="0.2">
      <c r="A98" s="95"/>
      <c r="B98" s="130"/>
      <c r="C98" s="130"/>
      <c r="D98" s="131"/>
      <c r="E98" s="130"/>
      <c r="F98" s="130"/>
      <c r="G98" s="130"/>
      <c r="H98" s="130"/>
      <c r="I98" s="130"/>
      <c r="J98" s="130"/>
      <c r="K98" s="95"/>
      <c r="L98" s="130"/>
      <c r="M98" s="128"/>
    </row>
    <row r="99" spans="1:13" x14ac:dyDescent="0.2">
      <c r="A99" s="130"/>
      <c r="B99" s="130"/>
      <c r="C99" s="130"/>
      <c r="D99" s="131"/>
      <c r="E99" s="130"/>
      <c r="F99" s="130"/>
      <c r="G99" s="130"/>
      <c r="H99" s="130"/>
      <c r="I99" s="130"/>
      <c r="J99" s="130"/>
      <c r="K99" s="130"/>
      <c r="L99" s="130"/>
      <c r="M99" s="128"/>
    </row>
    <row r="100" spans="1:13" x14ac:dyDescent="0.2">
      <c r="A100" s="95"/>
      <c r="B100" s="130"/>
      <c r="C100" s="130"/>
      <c r="D100" s="131"/>
      <c r="E100" s="130"/>
      <c r="F100" s="130"/>
      <c r="G100" s="130"/>
      <c r="H100" s="130"/>
      <c r="I100" s="130"/>
      <c r="J100" s="130"/>
      <c r="K100" s="95"/>
      <c r="L100" s="130"/>
      <c r="M100" s="128"/>
    </row>
    <row r="101" spans="1:13" x14ac:dyDescent="0.2">
      <c r="A101" s="95"/>
      <c r="B101" s="130"/>
      <c r="C101" s="130"/>
      <c r="D101" s="131"/>
      <c r="E101" s="130"/>
      <c r="F101" s="130"/>
      <c r="G101" s="130"/>
      <c r="H101" s="130"/>
      <c r="I101" s="130"/>
      <c r="J101" s="130"/>
      <c r="K101" s="95"/>
      <c r="L101" s="130"/>
      <c r="M101" s="128"/>
    </row>
    <row r="102" spans="1:13" x14ac:dyDescent="0.2">
      <c r="A102" s="130"/>
      <c r="B102" s="130"/>
      <c r="C102" s="130"/>
      <c r="D102" s="131"/>
      <c r="E102" s="130"/>
      <c r="F102" s="130"/>
      <c r="G102" s="130"/>
      <c r="H102" s="130"/>
      <c r="I102" s="130"/>
      <c r="J102" s="130"/>
      <c r="K102" s="130"/>
      <c r="L102" s="130"/>
      <c r="M102" s="128"/>
    </row>
    <row r="103" spans="1:13" x14ac:dyDescent="0.2">
      <c r="A103" s="95"/>
      <c r="B103" s="130"/>
      <c r="C103" s="130"/>
      <c r="D103" s="131"/>
      <c r="E103" s="130"/>
      <c r="F103" s="130"/>
      <c r="G103" s="130"/>
      <c r="H103" s="130"/>
      <c r="I103" s="130"/>
      <c r="J103" s="130"/>
      <c r="K103" s="95"/>
      <c r="L103" s="130"/>
      <c r="M103" s="128"/>
    </row>
    <row r="104" spans="1:13" x14ac:dyDescent="0.2">
      <c r="A104" s="95"/>
      <c r="B104" s="130"/>
      <c r="C104" s="130"/>
      <c r="D104" s="131"/>
      <c r="E104" s="130"/>
      <c r="F104" s="130"/>
      <c r="G104" s="130"/>
      <c r="H104" s="130"/>
      <c r="I104" s="130"/>
      <c r="J104" s="130"/>
      <c r="K104" s="95"/>
      <c r="L104" s="130"/>
      <c r="M104" s="128"/>
    </row>
    <row r="105" spans="1:13" x14ac:dyDescent="0.2">
      <c r="A105" s="130"/>
      <c r="B105" s="130"/>
      <c r="C105" s="130"/>
      <c r="D105" s="131"/>
      <c r="E105" s="130"/>
      <c r="F105" s="130"/>
      <c r="G105" s="130"/>
      <c r="H105" s="130"/>
      <c r="I105" s="130"/>
      <c r="J105" s="130"/>
      <c r="K105" s="130"/>
      <c r="L105" s="130"/>
      <c r="M105" s="128"/>
    </row>
    <row r="106" spans="1:13" x14ac:dyDescent="0.2">
      <c r="A106" s="95"/>
      <c r="B106" s="130"/>
      <c r="C106" s="130"/>
      <c r="D106" s="131"/>
      <c r="E106" s="130"/>
      <c r="F106" s="130"/>
      <c r="G106" s="130"/>
      <c r="H106" s="130"/>
      <c r="I106" s="130"/>
      <c r="J106" s="130"/>
      <c r="K106" s="95"/>
      <c r="L106" s="130"/>
      <c r="M106" s="128"/>
    </row>
    <row r="107" spans="1:13" x14ac:dyDescent="0.2">
      <c r="A107" s="95"/>
      <c r="B107" s="130"/>
      <c r="C107" s="130"/>
      <c r="D107" s="131"/>
      <c r="E107" s="130"/>
      <c r="F107" s="130"/>
      <c r="G107" s="130"/>
      <c r="H107" s="130"/>
      <c r="I107" s="130"/>
      <c r="J107" s="130"/>
      <c r="K107" s="95"/>
      <c r="L107" s="130"/>
      <c r="M107" s="128"/>
    </row>
    <row r="108" spans="1:13" x14ac:dyDescent="0.2">
      <c r="A108" s="130"/>
      <c r="B108" s="130"/>
      <c r="C108" s="130"/>
      <c r="D108" s="131"/>
      <c r="E108" s="130"/>
      <c r="F108" s="130"/>
      <c r="G108" s="130"/>
      <c r="H108" s="130"/>
      <c r="I108" s="130"/>
      <c r="J108" s="130"/>
      <c r="K108" s="130"/>
      <c r="L108" s="130"/>
      <c r="M108" s="128"/>
    </row>
    <row r="109" spans="1:13" x14ac:dyDescent="0.2">
      <c r="A109" s="95"/>
      <c r="B109" s="130"/>
      <c r="C109" s="130"/>
      <c r="D109" s="131"/>
      <c r="E109" s="130"/>
      <c r="F109" s="130"/>
      <c r="G109" s="130"/>
      <c r="H109" s="130"/>
      <c r="I109" s="130"/>
      <c r="J109" s="130"/>
      <c r="K109" s="95"/>
      <c r="L109" s="130"/>
      <c r="M109" s="128"/>
    </row>
    <row r="110" spans="1:13" x14ac:dyDescent="0.2">
      <c r="A110" s="95"/>
      <c r="B110" s="130"/>
      <c r="C110" s="130"/>
      <c r="D110" s="131"/>
      <c r="E110" s="130"/>
      <c r="F110" s="130"/>
      <c r="G110" s="130"/>
      <c r="H110" s="130"/>
      <c r="I110" s="130"/>
      <c r="J110" s="130"/>
      <c r="K110" s="95"/>
      <c r="L110" s="130"/>
      <c r="M110" s="128"/>
    </row>
    <row r="111" spans="1:13" x14ac:dyDescent="0.2">
      <c r="A111" s="130"/>
      <c r="B111" s="130"/>
      <c r="C111" s="130"/>
      <c r="D111" s="131"/>
      <c r="E111" s="130"/>
      <c r="F111" s="130"/>
      <c r="G111" s="130"/>
      <c r="H111" s="130"/>
      <c r="I111" s="130"/>
      <c r="J111" s="130"/>
      <c r="K111" s="130"/>
      <c r="L111" s="130"/>
      <c r="M111" s="128"/>
    </row>
    <row r="112" spans="1:13" x14ac:dyDescent="0.2">
      <c r="A112" s="95"/>
      <c r="B112" s="130"/>
      <c r="C112" s="130"/>
      <c r="D112" s="131"/>
      <c r="E112" s="130"/>
      <c r="F112" s="130"/>
      <c r="G112" s="130"/>
      <c r="H112" s="130"/>
      <c r="I112" s="130"/>
      <c r="J112" s="130"/>
      <c r="K112" s="95"/>
      <c r="L112" s="130"/>
      <c r="M112" s="128"/>
    </row>
    <row r="113" spans="1:13" x14ac:dyDescent="0.2">
      <c r="A113" s="95"/>
      <c r="B113" s="130"/>
      <c r="C113" s="130"/>
      <c r="D113" s="131"/>
      <c r="E113" s="130"/>
      <c r="F113" s="130"/>
      <c r="G113" s="130"/>
      <c r="H113" s="130"/>
      <c r="I113" s="130"/>
      <c r="J113" s="130"/>
      <c r="K113" s="95"/>
      <c r="L113" s="130"/>
      <c r="M113" s="128"/>
    </row>
    <row r="114" spans="1:13" x14ac:dyDescent="0.2">
      <c r="A114" s="130"/>
      <c r="B114" s="130"/>
      <c r="C114" s="130"/>
      <c r="D114" s="131"/>
      <c r="E114" s="130"/>
      <c r="F114" s="130"/>
      <c r="G114" s="130"/>
      <c r="H114" s="130"/>
      <c r="I114" s="130"/>
      <c r="J114" s="130"/>
      <c r="K114" s="130"/>
      <c r="L114" s="130"/>
      <c r="M114" s="128"/>
    </row>
    <row r="115" spans="1:13" x14ac:dyDescent="0.2">
      <c r="A115" s="95"/>
      <c r="B115" s="130"/>
      <c r="C115" s="130"/>
      <c r="D115" s="131"/>
      <c r="E115" s="130"/>
      <c r="F115" s="130"/>
      <c r="G115" s="130"/>
      <c r="H115" s="130"/>
      <c r="I115" s="130"/>
      <c r="J115" s="130"/>
      <c r="K115" s="95"/>
      <c r="L115" s="130"/>
      <c r="M115" s="128"/>
    </row>
    <row r="116" spans="1:13" x14ac:dyDescent="0.2">
      <c r="A116" s="95"/>
      <c r="B116" s="130"/>
      <c r="C116" s="130"/>
      <c r="D116" s="131"/>
      <c r="E116" s="130"/>
      <c r="F116" s="130"/>
      <c r="G116" s="130"/>
      <c r="H116" s="130"/>
      <c r="I116" s="130"/>
      <c r="J116" s="130"/>
      <c r="K116" s="95"/>
      <c r="L116" s="130"/>
      <c r="M116" s="128"/>
    </row>
    <row r="117" spans="1:13" x14ac:dyDescent="0.2">
      <c r="A117" s="130"/>
      <c r="B117" s="130"/>
      <c r="C117" s="130"/>
      <c r="D117" s="131"/>
      <c r="E117" s="130"/>
      <c r="F117" s="130"/>
      <c r="G117" s="130"/>
      <c r="H117" s="130"/>
      <c r="I117" s="130"/>
      <c r="J117" s="130"/>
      <c r="K117" s="130"/>
      <c r="L117" s="130"/>
      <c r="M117" s="128"/>
    </row>
    <row r="118" spans="1:13" x14ac:dyDescent="0.2">
      <c r="A118" s="95"/>
      <c r="B118" s="130"/>
      <c r="C118" s="130"/>
      <c r="D118" s="131"/>
      <c r="E118" s="130"/>
      <c r="F118" s="130"/>
      <c r="G118" s="130"/>
      <c r="H118" s="130"/>
      <c r="I118" s="130"/>
      <c r="J118" s="130"/>
      <c r="K118" s="95"/>
      <c r="L118" s="130"/>
      <c r="M118" s="128"/>
    </row>
    <row r="119" spans="1:13" x14ac:dyDescent="0.2">
      <c r="A119" s="95"/>
      <c r="B119" s="130"/>
      <c r="C119" s="130"/>
      <c r="D119" s="131"/>
      <c r="E119" s="130"/>
      <c r="F119" s="130"/>
      <c r="G119" s="130"/>
      <c r="H119" s="130"/>
      <c r="I119" s="130"/>
      <c r="J119" s="130"/>
      <c r="K119" s="95"/>
      <c r="L119" s="130"/>
      <c r="M119" s="128"/>
    </row>
    <row r="120" spans="1:13" x14ac:dyDescent="0.2">
      <c r="A120" s="130"/>
      <c r="B120" s="130"/>
      <c r="C120" s="130"/>
      <c r="D120" s="131"/>
      <c r="E120" s="130"/>
      <c r="F120" s="130"/>
      <c r="G120" s="130"/>
      <c r="H120" s="130"/>
      <c r="I120" s="130"/>
      <c r="J120" s="130"/>
      <c r="K120" s="130"/>
      <c r="L120" s="130"/>
      <c r="M120" s="128"/>
    </row>
    <row r="121" spans="1:13" x14ac:dyDescent="0.2">
      <c r="A121" s="95"/>
      <c r="B121" s="130"/>
      <c r="C121" s="130"/>
      <c r="D121" s="131"/>
      <c r="E121" s="130"/>
      <c r="F121" s="130"/>
      <c r="G121" s="130"/>
      <c r="H121" s="130"/>
      <c r="I121" s="130"/>
      <c r="J121" s="130"/>
      <c r="K121" s="95"/>
      <c r="L121" s="130"/>
      <c r="M121" s="128"/>
    </row>
    <row r="122" spans="1:13" x14ac:dyDescent="0.2">
      <c r="A122" s="95"/>
      <c r="B122" s="130"/>
      <c r="C122" s="130"/>
      <c r="D122" s="131"/>
      <c r="E122" s="130"/>
      <c r="F122" s="130"/>
      <c r="G122" s="130"/>
      <c r="H122" s="130"/>
      <c r="I122" s="130"/>
      <c r="J122" s="130"/>
      <c r="K122" s="95"/>
      <c r="L122" s="130"/>
      <c r="M122" s="128"/>
    </row>
    <row r="123" spans="1:13" x14ac:dyDescent="0.2">
      <c r="A123" s="130"/>
      <c r="B123" s="130"/>
      <c r="C123" s="130"/>
      <c r="D123" s="131"/>
      <c r="E123" s="130"/>
      <c r="F123" s="130"/>
      <c r="G123" s="130"/>
      <c r="H123" s="130"/>
      <c r="I123" s="130"/>
      <c r="J123" s="130"/>
      <c r="K123" s="130"/>
      <c r="L123" s="130"/>
      <c r="M123" s="128"/>
    </row>
    <row r="124" spans="1:13" x14ac:dyDescent="0.2">
      <c r="A124" s="95"/>
      <c r="B124" s="130"/>
      <c r="C124" s="130"/>
      <c r="D124" s="131"/>
      <c r="E124" s="130"/>
      <c r="F124" s="130"/>
      <c r="G124" s="130"/>
      <c r="H124" s="130"/>
      <c r="I124" s="130"/>
      <c r="J124" s="130"/>
      <c r="K124" s="95"/>
      <c r="L124" s="130"/>
      <c r="M124" s="128"/>
    </row>
    <row r="125" spans="1:13" x14ac:dyDescent="0.2">
      <c r="A125" s="95"/>
      <c r="B125" s="130"/>
      <c r="C125" s="130"/>
      <c r="D125" s="131"/>
      <c r="E125" s="130"/>
      <c r="F125" s="130"/>
      <c r="G125" s="130"/>
      <c r="H125" s="130"/>
      <c r="I125" s="130"/>
      <c r="J125" s="130"/>
      <c r="K125" s="95"/>
      <c r="L125" s="130"/>
      <c r="M125" s="128"/>
    </row>
    <row r="126" spans="1:13" x14ac:dyDescent="0.2">
      <c r="A126" s="130"/>
      <c r="B126" s="130"/>
      <c r="C126" s="130"/>
      <c r="D126" s="131"/>
      <c r="E126" s="130"/>
      <c r="F126" s="130"/>
      <c r="G126" s="130"/>
      <c r="H126" s="130"/>
      <c r="I126" s="130"/>
      <c r="J126" s="130"/>
      <c r="K126" s="130"/>
      <c r="L126" s="130"/>
      <c r="M126" s="128"/>
    </row>
    <row r="127" spans="1:13" x14ac:dyDescent="0.2">
      <c r="A127" s="95"/>
      <c r="B127" s="130"/>
      <c r="C127" s="130"/>
      <c r="D127" s="131"/>
      <c r="E127" s="130"/>
      <c r="F127" s="130"/>
      <c r="G127" s="130"/>
      <c r="H127" s="130"/>
      <c r="I127" s="130"/>
      <c r="J127" s="130"/>
      <c r="K127" s="95"/>
      <c r="L127" s="130"/>
      <c r="M127" s="128"/>
    </row>
    <row r="128" spans="1:13" x14ac:dyDescent="0.2">
      <c r="A128" s="95"/>
      <c r="B128" s="130"/>
      <c r="C128" s="130"/>
      <c r="D128" s="131"/>
      <c r="E128" s="130"/>
      <c r="F128" s="130"/>
      <c r="G128" s="130"/>
      <c r="H128" s="130"/>
      <c r="I128" s="130"/>
      <c r="J128" s="130"/>
      <c r="K128" s="95"/>
      <c r="L128" s="130"/>
      <c r="M128" s="128"/>
    </row>
    <row r="129" spans="1:13" x14ac:dyDescent="0.2">
      <c r="A129" s="130"/>
      <c r="B129" s="130"/>
      <c r="C129" s="130"/>
      <c r="D129" s="131"/>
      <c r="E129" s="130"/>
      <c r="F129" s="130"/>
      <c r="G129" s="130"/>
      <c r="H129" s="130"/>
      <c r="I129" s="130"/>
      <c r="J129" s="130"/>
      <c r="K129" s="130"/>
      <c r="L129" s="130"/>
      <c r="M129" s="128"/>
    </row>
    <row r="130" spans="1:13" x14ac:dyDescent="0.2">
      <c r="A130" s="95"/>
      <c r="B130" s="130"/>
      <c r="C130" s="130"/>
      <c r="D130" s="131"/>
      <c r="E130" s="130"/>
      <c r="F130" s="130"/>
      <c r="G130" s="130"/>
      <c r="H130" s="130"/>
      <c r="I130" s="130"/>
      <c r="J130" s="130"/>
      <c r="K130" s="95"/>
      <c r="L130" s="130"/>
      <c r="M130" s="128"/>
    </row>
    <row r="131" spans="1:13" x14ac:dyDescent="0.2">
      <c r="A131" s="95"/>
      <c r="B131" s="130"/>
      <c r="C131" s="130"/>
      <c r="D131" s="131"/>
      <c r="E131" s="130"/>
      <c r="F131" s="130"/>
      <c r="G131" s="130"/>
      <c r="H131" s="130"/>
      <c r="I131" s="130"/>
      <c r="J131" s="130"/>
      <c r="K131" s="95"/>
      <c r="L131" s="130"/>
      <c r="M131" s="128"/>
    </row>
    <row r="132" spans="1:13" x14ac:dyDescent="0.2">
      <c r="A132" s="95"/>
      <c r="B132" s="130"/>
      <c r="C132" s="130"/>
      <c r="D132" s="131"/>
      <c r="E132" s="130"/>
      <c r="F132" s="130"/>
      <c r="G132" s="130"/>
      <c r="H132" s="130"/>
      <c r="I132" s="130"/>
      <c r="J132" s="130"/>
      <c r="K132" s="130"/>
      <c r="L132" s="130"/>
      <c r="M132" s="128"/>
    </row>
    <row r="133" spans="1:13" x14ac:dyDescent="0.2">
      <c r="A133" s="95"/>
      <c r="B133" s="130"/>
      <c r="C133" s="130"/>
      <c r="D133" s="131"/>
      <c r="E133" s="130"/>
      <c r="F133" s="130"/>
      <c r="G133" s="130"/>
      <c r="H133" s="130"/>
      <c r="I133" s="130"/>
      <c r="J133" s="130"/>
      <c r="K133" s="95"/>
      <c r="L133" s="130"/>
      <c r="M133" s="128"/>
    </row>
    <row r="134" spans="1:13" x14ac:dyDescent="0.2">
      <c r="A134" s="95"/>
      <c r="B134" s="130"/>
      <c r="C134" s="130"/>
      <c r="D134" s="131"/>
      <c r="E134" s="130"/>
      <c r="F134" s="130"/>
      <c r="G134" s="130"/>
      <c r="H134" s="130"/>
      <c r="I134" s="130"/>
      <c r="J134" s="130"/>
      <c r="K134" s="95"/>
      <c r="L134" s="130"/>
      <c r="M134" s="128"/>
    </row>
    <row r="135" spans="1:13" x14ac:dyDescent="0.2">
      <c r="A135" s="95"/>
      <c r="B135" s="130"/>
      <c r="C135" s="130"/>
      <c r="D135" s="131"/>
      <c r="E135" s="130"/>
      <c r="F135" s="130"/>
      <c r="G135" s="130"/>
      <c r="H135" s="130"/>
      <c r="I135" s="130"/>
      <c r="J135" s="130"/>
      <c r="K135" s="130"/>
      <c r="L135" s="130"/>
      <c r="M135" s="128"/>
    </row>
    <row r="136" spans="1:13" x14ac:dyDescent="0.2">
      <c r="A136" s="95"/>
      <c r="B136" s="130"/>
      <c r="C136" s="130"/>
      <c r="D136" s="131"/>
      <c r="E136" s="130"/>
      <c r="F136" s="130"/>
      <c r="G136" s="130"/>
      <c r="H136" s="130"/>
      <c r="I136" s="130"/>
      <c r="J136" s="130"/>
      <c r="K136" s="95"/>
      <c r="L136" s="130"/>
      <c r="M136" s="128"/>
    </row>
    <row r="137" spans="1:13" x14ac:dyDescent="0.2">
      <c r="A137" s="95"/>
      <c r="B137" s="130"/>
      <c r="C137" s="130"/>
      <c r="D137" s="131"/>
      <c r="E137" s="130"/>
      <c r="F137" s="130"/>
      <c r="G137" s="130"/>
      <c r="H137" s="130"/>
      <c r="I137" s="130"/>
      <c r="J137" s="130"/>
      <c r="K137" s="95"/>
      <c r="L137" s="130"/>
      <c r="M137" s="128"/>
    </row>
    <row r="138" spans="1:13" x14ac:dyDescent="0.2">
      <c r="A138" s="95"/>
      <c r="B138" s="130"/>
      <c r="C138" s="130"/>
      <c r="D138" s="131"/>
      <c r="E138" s="130"/>
      <c r="F138" s="130"/>
      <c r="G138" s="130"/>
      <c r="H138" s="130"/>
      <c r="I138" s="130"/>
      <c r="J138" s="130"/>
      <c r="K138" s="130"/>
      <c r="L138" s="130"/>
      <c r="M138" s="128"/>
    </row>
    <row r="139" spans="1:13" x14ac:dyDescent="0.2">
      <c r="A139" s="95"/>
      <c r="B139" s="130"/>
      <c r="C139" s="130"/>
      <c r="D139" s="131"/>
      <c r="E139" s="130"/>
      <c r="F139" s="130"/>
      <c r="G139" s="130"/>
      <c r="H139" s="130"/>
      <c r="I139" s="130"/>
      <c r="J139" s="130"/>
      <c r="K139" s="95"/>
      <c r="L139" s="130"/>
      <c r="M139" s="128"/>
    </row>
    <row r="140" spans="1:13" x14ac:dyDescent="0.2">
      <c r="A140" s="95"/>
      <c r="B140" s="130"/>
      <c r="C140" s="130"/>
      <c r="D140" s="131"/>
      <c r="E140" s="130"/>
      <c r="F140" s="130"/>
      <c r="G140" s="130"/>
      <c r="H140" s="130"/>
      <c r="I140" s="130"/>
      <c r="J140" s="130"/>
      <c r="K140" s="95"/>
      <c r="L140" s="130"/>
      <c r="M140" s="128"/>
    </row>
    <row r="141" spans="1:13" x14ac:dyDescent="0.2">
      <c r="A141" s="95"/>
      <c r="B141" s="130"/>
      <c r="C141" s="130"/>
      <c r="D141" s="131"/>
      <c r="E141" s="130"/>
      <c r="F141" s="130"/>
      <c r="G141" s="130"/>
      <c r="H141" s="130"/>
      <c r="I141" s="130"/>
      <c r="J141" s="130"/>
      <c r="K141" s="130"/>
      <c r="L141" s="130"/>
      <c r="M141" s="128"/>
    </row>
    <row r="142" spans="1:13" x14ac:dyDescent="0.2">
      <c r="A142" s="95"/>
      <c r="B142" s="130"/>
      <c r="C142" s="130"/>
      <c r="D142" s="131"/>
      <c r="E142" s="130"/>
      <c r="F142" s="130"/>
      <c r="G142" s="130"/>
      <c r="H142" s="130"/>
      <c r="I142" s="130"/>
      <c r="J142" s="130"/>
      <c r="K142" s="95"/>
      <c r="L142" s="130"/>
      <c r="M142" s="128"/>
    </row>
    <row r="143" spans="1:13" x14ac:dyDescent="0.2">
      <c r="A143" s="95"/>
      <c r="B143" s="130"/>
      <c r="C143" s="130"/>
      <c r="D143" s="131"/>
      <c r="E143" s="130"/>
      <c r="F143" s="130"/>
      <c r="G143" s="130"/>
      <c r="H143" s="130"/>
      <c r="I143" s="130"/>
      <c r="J143" s="130"/>
      <c r="K143" s="95"/>
      <c r="L143" s="130"/>
      <c r="M143" s="128"/>
    </row>
    <row r="144" spans="1:13" x14ac:dyDescent="0.2">
      <c r="A144" s="95"/>
      <c r="B144" s="130"/>
      <c r="C144" s="130"/>
      <c r="D144" s="131"/>
      <c r="E144" s="130"/>
      <c r="F144" s="130"/>
      <c r="G144" s="130"/>
      <c r="H144" s="130"/>
      <c r="I144" s="130"/>
      <c r="J144" s="130"/>
      <c r="K144" s="130"/>
      <c r="L144" s="130"/>
      <c r="M144" s="128"/>
    </row>
    <row r="145" spans="1:13" x14ac:dyDescent="0.2">
      <c r="A145" s="95"/>
      <c r="B145" s="130"/>
      <c r="C145" s="130"/>
      <c r="D145" s="131"/>
      <c r="E145" s="130"/>
      <c r="F145" s="130"/>
      <c r="G145" s="130"/>
      <c r="H145" s="130"/>
      <c r="I145" s="130"/>
      <c r="J145" s="130"/>
      <c r="K145" s="95"/>
      <c r="L145" s="130"/>
      <c r="M145" s="128"/>
    </row>
    <row r="146" spans="1:13" x14ac:dyDescent="0.2">
      <c r="A146" s="95"/>
      <c r="B146" s="130"/>
      <c r="C146" s="130"/>
      <c r="D146" s="131"/>
      <c r="E146" s="130"/>
      <c r="F146" s="130"/>
      <c r="G146" s="130"/>
      <c r="H146" s="130"/>
      <c r="I146" s="130"/>
      <c r="J146" s="130"/>
      <c r="K146" s="95"/>
      <c r="L146" s="130"/>
      <c r="M146" s="128"/>
    </row>
    <row r="147" spans="1:13" x14ac:dyDescent="0.2">
      <c r="A147" s="95"/>
      <c r="B147" s="130"/>
      <c r="C147" s="130"/>
      <c r="D147" s="131"/>
      <c r="E147" s="130"/>
      <c r="F147" s="130"/>
      <c r="G147" s="130"/>
      <c r="H147" s="130"/>
      <c r="I147" s="130"/>
      <c r="J147" s="130"/>
      <c r="K147" s="130"/>
      <c r="L147" s="130"/>
      <c r="M147" s="128"/>
    </row>
    <row r="148" spans="1:13" x14ac:dyDescent="0.2">
      <c r="A148" s="95"/>
      <c r="B148" s="130"/>
      <c r="C148" s="130"/>
      <c r="D148" s="131"/>
      <c r="E148" s="130"/>
      <c r="F148" s="130"/>
      <c r="G148" s="130"/>
      <c r="H148" s="130"/>
      <c r="I148" s="130"/>
      <c r="J148" s="130"/>
      <c r="K148" s="95"/>
      <c r="L148" s="130"/>
      <c r="M148" s="128"/>
    </row>
    <row r="149" spans="1:13" x14ac:dyDescent="0.2">
      <c r="A149" s="95"/>
      <c r="B149" s="130"/>
      <c r="C149" s="130"/>
      <c r="D149" s="131"/>
      <c r="E149" s="130"/>
      <c r="F149" s="130"/>
      <c r="G149" s="130"/>
      <c r="H149" s="130"/>
      <c r="I149" s="130"/>
      <c r="J149" s="130"/>
      <c r="K149" s="95"/>
      <c r="L149" s="130"/>
      <c r="M149" s="128"/>
    </row>
    <row r="150" spans="1:13" x14ac:dyDescent="0.2">
      <c r="A150" s="130"/>
      <c r="B150" s="130"/>
      <c r="C150" s="130"/>
      <c r="D150" s="131"/>
      <c r="E150" s="130"/>
      <c r="F150" s="130"/>
      <c r="G150" s="130"/>
      <c r="H150" s="130"/>
      <c r="I150" s="130"/>
      <c r="J150" s="130"/>
      <c r="K150" s="130"/>
      <c r="L150" s="130"/>
      <c r="M150" s="128"/>
    </row>
    <row r="151" spans="1:13" x14ac:dyDescent="0.2">
      <c r="A151" s="95"/>
      <c r="B151" s="130"/>
      <c r="C151" s="130"/>
      <c r="D151" s="131"/>
      <c r="E151" s="130"/>
      <c r="F151" s="130"/>
      <c r="G151" s="130"/>
      <c r="H151" s="130"/>
      <c r="I151" s="130"/>
      <c r="J151" s="130"/>
      <c r="K151" s="95"/>
      <c r="L151" s="130"/>
      <c r="M151" s="128"/>
    </row>
    <row r="152" spans="1:13" x14ac:dyDescent="0.2">
      <c r="A152" s="95"/>
      <c r="B152" s="130"/>
      <c r="C152" s="130"/>
      <c r="D152" s="131"/>
      <c r="E152" s="130"/>
      <c r="F152" s="130"/>
      <c r="G152" s="130"/>
      <c r="H152" s="130"/>
      <c r="I152" s="130"/>
      <c r="J152" s="130"/>
      <c r="K152" s="95"/>
      <c r="L152" s="130"/>
      <c r="M152" s="128"/>
    </row>
    <row r="153" spans="1:13" x14ac:dyDescent="0.2">
      <c r="A153" s="130"/>
      <c r="B153" s="130"/>
      <c r="C153" s="130"/>
      <c r="D153" s="131"/>
      <c r="E153" s="130"/>
      <c r="F153" s="130"/>
      <c r="G153" s="130"/>
      <c r="H153" s="130"/>
      <c r="I153" s="130"/>
      <c r="J153" s="130"/>
      <c r="K153" s="130"/>
      <c r="L153" s="130"/>
      <c r="M153" s="128"/>
    </row>
    <row r="154" spans="1:13" x14ac:dyDescent="0.2">
      <c r="A154" s="95"/>
      <c r="B154" s="130"/>
      <c r="C154" s="130"/>
      <c r="D154" s="131"/>
      <c r="E154" s="130"/>
      <c r="F154" s="130"/>
      <c r="G154" s="130"/>
      <c r="H154" s="130"/>
      <c r="I154" s="130"/>
      <c r="J154" s="130"/>
      <c r="K154" s="95"/>
      <c r="L154" s="130"/>
      <c r="M154" s="128"/>
    </row>
    <row r="155" spans="1:13" x14ac:dyDescent="0.2">
      <c r="A155" s="95"/>
      <c r="B155" s="130"/>
      <c r="C155" s="130"/>
      <c r="D155" s="131"/>
      <c r="E155" s="130"/>
      <c r="F155" s="130"/>
      <c r="G155" s="130"/>
      <c r="H155" s="130"/>
      <c r="I155" s="130"/>
      <c r="J155" s="130"/>
      <c r="K155" s="95"/>
      <c r="L155" s="130"/>
      <c r="M155" s="128"/>
    </row>
    <row r="156" spans="1:13" x14ac:dyDescent="0.2">
      <c r="A156" s="130"/>
      <c r="B156" s="130"/>
      <c r="C156" s="130"/>
      <c r="D156" s="131"/>
      <c r="E156" s="130"/>
      <c r="F156" s="130"/>
      <c r="G156" s="130"/>
      <c r="H156" s="130"/>
      <c r="I156" s="130"/>
      <c r="J156" s="130"/>
      <c r="K156" s="130"/>
      <c r="L156" s="130"/>
      <c r="M156" s="128"/>
    </row>
    <row r="157" spans="1:13" x14ac:dyDescent="0.2">
      <c r="A157" s="95"/>
      <c r="B157" s="130"/>
      <c r="C157" s="130"/>
      <c r="D157" s="131"/>
      <c r="E157" s="130"/>
      <c r="F157" s="130"/>
      <c r="G157" s="130"/>
      <c r="H157" s="130"/>
      <c r="I157" s="130"/>
      <c r="J157" s="130"/>
      <c r="K157" s="95"/>
      <c r="L157" s="130"/>
      <c r="M157" s="128"/>
    </row>
    <row r="158" spans="1:13" x14ac:dyDescent="0.2">
      <c r="A158" s="95"/>
      <c r="B158" s="130"/>
      <c r="C158" s="130"/>
      <c r="D158" s="131"/>
      <c r="E158" s="130"/>
      <c r="F158" s="130"/>
      <c r="G158" s="130"/>
      <c r="H158" s="130"/>
      <c r="I158" s="130"/>
      <c r="J158" s="130"/>
      <c r="K158" s="95"/>
      <c r="L158" s="130"/>
      <c r="M158" s="128"/>
    </row>
    <row r="159" spans="1:13" x14ac:dyDescent="0.2">
      <c r="A159" s="130"/>
      <c r="B159" s="130"/>
      <c r="C159" s="130"/>
      <c r="D159" s="131"/>
      <c r="E159" s="130"/>
      <c r="F159" s="130"/>
      <c r="G159" s="130"/>
      <c r="H159" s="130"/>
      <c r="I159" s="130"/>
      <c r="J159" s="130"/>
      <c r="K159" s="130"/>
      <c r="L159" s="130"/>
      <c r="M159" s="128"/>
    </row>
    <row r="160" spans="1:13" x14ac:dyDescent="0.2">
      <c r="A160" s="95"/>
      <c r="B160" s="130"/>
      <c r="C160" s="130"/>
      <c r="D160" s="131"/>
      <c r="E160" s="130"/>
      <c r="F160" s="130"/>
      <c r="G160" s="130"/>
      <c r="H160" s="130"/>
      <c r="I160" s="130"/>
      <c r="J160" s="130"/>
      <c r="K160" s="95"/>
      <c r="L160" s="130"/>
      <c r="M160" s="128"/>
    </row>
    <row r="161" spans="1:13" x14ac:dyDescent="0.2">
      <c r="A161" s="95"/>
      <c r="B161" s="130"/>
      <c r="C161" s="130"/>
      <c r="D161" s="131"/>
      <c r="E161" s="130"/>
      <c r="F161" s="130"/>
      <c r="G161" s="130"/>
      <c r="H161" s="130"/>
      <c r="I161" s="130"/>
      <c r="J161" s="130"/>
      <c r="K161" s="95"/>
      <c r="L161" s="130"/>
      <c r="M161" s="128"/>
    </row>
    <row r="162" spans="1:13" x14ac:dyDescent="0.2">
      <c r="A162" s="130"/>
      <c r="B162" s="130"/>
      <c r="C162" s="130"/>
      <c r="D162" s="131"/>
      <c r="E162" s="130"/>
      <c r="F162" s="130"/>
      <c r="G162" s="130"/>
      <c r="H162" s="130"/>
      <c r="I162" s="130"/>
      <c r="J162" s="130"/>
      <c r="K162" s="130"/>
      <c r="L162" s="130"/>
      <c r="M162" s="128"/>
    </row>
    <row r="163" spans="1:13" x14ac:dyDescent="0.2">
      <c r="A163" s="95"/>
      <c r="B163" s="130"/>
      <c r="C163" s="130"/>
      <c r="D163" s="131"/>
      <c r="E163" s="130"/>
      <c r="F163" s="130"/>
      <c r="G163" s="130"/>
      <c r="H163" s="130"/>
      <c r="I163" s="130"/>
      <c r="J163" s="130"/>
      <c r="K163" s="95"/>
      <c r="L163" s="130"/>
      <c r="M163" s="128"/>
    </row>
    <row r="164" spans="1:13" x14ac:dyDescent="0.2">
      <c r="A164" s="95"/>
      <c r="B164" s="130"/>
      <c r="C164" s="130"/>
      <c r="D164" s="131"/>
      <c r="E164" s="130"/>
      <c r="F164" s="130"/>
      <c r="G164" s="130"/>
      <c r="H164" s="130"/>
      <c r="I164" s="130"/>
      <c r="J164" s="130"/>
      <c r="K164" s="95"/>
      <c r="L164" s="130"/>
      <c r="M164" s="128"/>
    </row>
    <row r="165" spans="1:13" x14ac:dyDescent="0.2">
      <c r="A165" s="130"/>
      <c r="B165" s="130"/>
      <c r="C165" s="130"/>
      <c r="D165" s="131"/>
      <c r="E165" s="130"/>
      <c r="F165" s="130"/>
      <c r="G165" s="130"/>
      <c r="H165" s="130"/>
      <c r="I165" s="130"/>
      <c r="J165" s="130"/>
      <c r="K165" s="130"/>
      <c r="L165" s="130"/>
      <c r="M165" s="128"/>
    </row>
    <row r="166" spans="1:13" x14ac:dyDescent="0.2">
      <c r="A166" s="95"/>
      <c r="B166" s="130"/>
      <c r="C166" s="130"/>
      <c r="D166" s="131"/>
      <c r="E166" s="130"/>
      <c r="F166" s="130"/>
      <c r="G166" s="130"/>
      <c r="H166" s="130"/>
      <c r="I166" s="130"/>
      <c r="J166" s="130"/>
      <c r="K166" s="95"/>
      <c r="L166" s="130"/>
      <c r="M166" s="128"/>
    </row>
    <row r="167" spans="1:13" x14ac:dyDescent="0.2">
      <c r="A167" s="95"/>
      <c r="B167" s="130"/>
      <c r="C167" s="130"/>
      <c r="D167" s="131"/>
      <c r="E167" s="130"/>
      <c r="F167" s="130"/>
      <c r="G167" s="130"/>
      <c r="H167" s="130"/>
      <c r="I167" s="130"/>
      <c r="J167" s="130"/>
      <c r="K167" s="95"/>
      <c r="L167" s="130"/>
      <c r="M167" s="128"/>
    </row>
    <row r="168" spans="1:13" x14ac:dyDescent="0.2">
      <c r="A168" s="130"/>
      <c r="B168" s="130"/>
      <c r="C168" s="130"/>
      <c r="D168" s="131"/>
      <c r="E168" s="130"/>
      <c r="F168" s="130"/>
      <c r="G168" s="130"/>
      <c r="H168" s="130"/>
      <c r="I168" s="130"/>
      <c r="J168" s="130"/>
      <c r="K168" s="130"/>
      <c r="L168" s="130"/>
      <c r="M168" s="128"/>
    </row>
    <row r="169" spans="1:13" x14ac:dyDescent="0.2">
      <c r="A169" s="95"/>
      <c r="B169" s="130"/>
      <c r="C169" s="130"/>
      <c r="D169" s="131"/>
      <c r="E169" s="130"/>
      <c r="F169" s="130"/>
      <c r="G169" s="130"/>
      <c r="H169" s="130"/>
      <c r="I169" s="130"/>
      <c r="J169" s="130"/>
      <c r="K169" s="95"/>
      <c r="L169" s="130"/>
      <c r="M169" s="128"/>
    </row>
    <row r="170" spans="1:13" x14ac:dyDescent="0.2">
      <c r="A170" s="95"/>
      <c r="B170" s="130"/>
      <c r="C170" s="130"/>
      <c r="D170" s="131"/>
      <c r="E170" s="130"/>
      <c r="F170" s="130"/>
      <c r="G170" s="130"/>
      <c r="H170" s="130"/>
      <c r="I170" s="130"/>
      <c r="J170" s="130"/>
      <c r="K170" s="95"/>
      <c r="L170" s="130"/>
      <c r="M170" s="128"/>
    </row>
    <row r="171" spans="1:13" x14ac:dyDescent="0.2">
      <c r="A171" s="130"/>
      <c r="B171" s="130"/>
      <c r="C171" s="130"/>
      <c r="D171" s="131"/>
      <c r="E171" s="130"/>
      <c r="F171" s="130"/>
      <c r="G171" s="130"/>
      <c r="H171" s="130"/>
      <c r="I171" s="130"/>
      <c r="J171" s="130"/>
      <c r="K171" s="130"/>
      <c r="L171" s="130"/>
      <c r="M171" s="128"/>
    </row>
    <row r="172" spans="1:13" x14ac:dyDescent="0.2">
      <c r="A172" s="95"/>
      <c r="B172" s="130"/>
      <c r="C172" s="130"/>
      <c r="D172" s="131"/>
      <c r="E172" s="130"/>
      <c r="F172" s="130"/>
      <c r="G172" s="130"/>
      <c r="H172" s="130"/>
      <c r="I172" s="130"/>
      <c r="J172" s="130"/>
      <c r="K172" s="95"/>
      <c r="L172" s="130"/>
      <c r="M172" s="128"/>
    </row>
    <row r="173" spans="1:13" x14ac:dyDescent="0.2">
      <c r="A173" s="95"/>
      <c r="B173" s="130"/>
      <c r="C173" s="130"/>
      <c r="D173" s="131"/>
      <c r="E173" s="130"/>
      <c r="F173" s="130"/>
      <c r="G173" s="130"/>
      <c r="H173" s="130"/>
      <c r="I173" s="130"/>
      <c r="J173" s="130"/>
      <c r="K173" s="95"/>
      <c r="L173" s="130"/>
      <c r="M173" s="128"/>
    </row>
    <row r="174" spans="1:13" x14ac:dyDescent="0.2">
      <c r="A174" s="130"/>
      <c r="B174" s="130"/>
      <c r="C174" s="130"/>
      <c r="D174" s="131"/>
      <c r="E174" s="130"/>
      <c r="F174" s="130"/>
      <c r="G174" s="130"/>
      <c r="H174" s="130"/>
      <c r="I174" s="130"/>
      <c r="J174" s="130"/>
      <c r="K174" s="130"/>
      <c r="L174" s="130"/>
      <c r="M174" s="128"/>
    </row>
    <row r="175" spans="1:13" x14ac:dyDescent="0.2">
      <c r="A175" s="95"/>
      <c r="B175" s="130"/>
      <c r="C175" s="130"/>
      <c r="D175" s="131"/>
      <c r="E175" s="130"/>
      <c r="F175" s="130"/>
      <c r="G175" s="130"/>
      <c r="H175" s="130"/>
      <c r="I175" s="130"/>
      <c r="J175" s="130"/>
      <c r="K175" s="95"/>
      <c r="L175" s="130"/>
      <c r="M175" s="128"/>
    </row>
    <row r="176" spans="1:13" x14ac:dyDescent="0.2">
      <c r="A176" s="95"/>
      <c r="B176" s="130"/>
      <c r="C176" s="130"/>
      <c r="D176" s="131"/>
      <c r="E176" s="130"/>
      <c r="F176" s="130"/>
      <c r="G176" s="130"/>
      <c r="H176" s="130"/>
      <c r="I176" s="130"/>
      <c r="J176" s="130"/>
      <c r="K176" s="95"/>
      <c r="L176" s="130"/>
      <c r="M176" s="128"/>
    </row>
    <row r="177" spans="1:13" x14ac:dyDescent="0.2">
      <c r="A177" s="130"/>
      <c r="B177" s="130"/>
      <c r="C177" s="130"/>
      <c r="D177" s="131"/>
      <c r="E177" s="130"/>
      <c r="F177" s="130"/>
      <c r="G177" s="130"/>
      <c r="H177" s="130"/>
      <c r="I177" s="130"/>
      <c r="J177" s="130"/>
      <c r="K177" s="130"/>
      <c r="L177" s="130"/>
      <c r="M177" s="128"/>
    </row>
    <row r="178" spans="1:13" x14ac:dyDescent="0.2">
      <c r="A178" s="95"/>
      <c r="B178" s="130"/>
      <c r="C178" s="130"/>
      <c r="D178" s="131"/>
      <c r="E178" s="130"/>
      <c r="F178" s="130"/>
      <c r="G178" s="130"/>
      <c r="H178" s="130"/>
      <c r="I178" s="130"/>
      <c r="J178" s="130"/>
      <c r="K178" s="95"/>
      <c r="L178" s="130"/>
      <c r="M178" s="128"/>
    </row>
    <row r="179" spans="1:13" x14ac:dyDescent="0.2">
      <c r="A179" s="95"/>
      <c r="B179" s="130"/>
      <c r="C179" s="130"/>
      <c r="D179" s="131"/>
      <c r="E179" s="130"/>
      <c r="F179" s="130"/>
      <c r="G179" s="130"/>
      <c r="H179" s="130"/>
      <c r="I179" s="130"/>
      <c r="J179" s="130"/>
      <c r="K179" s="95"/>
      <c r="L179" s="130"/>
      <c r="M179" s="128"/>
    </row>
    <row r="180" spans="1:13" x14ac:dyDescent="0.2">
      <c r="A180" s="130"/>
      <c r="B180" s="130"/>
      <c r="C180" s="130"/>
      <c r="D180" s="131"/>
      <c r="E180" s="130"/>
      <c r="F180" s="130"/>
      <c r="G180" s="130"/>
      <c r="H180" s="130"/>
      <c r="I180" s="130"/>
      <c r="J180" s="130"/>
      <c r="K180" s="130"/>
      <c r="L180" s="130"/>
      <c r="M180" s="128"/>
    </row>
    <row r="181" spans="1:13" x14ac:dyDescent="0.2">
      <c r="A181" s="95"/>
      <c r="B181" s="130"/>
      <c r="C181" s="130"/>
      <c r="D181" s="131"/>
      <c r="E181" s="130"/>
      <c r="F181" s="130"/>
      <c r="G181" s="130"/>
      <c r="H181" s="130"/>
      <c r="I181" s="130"/>
      <c r="J181" s="130"/>
      <c r="K181" s="95"/>
      <c r="L181" s="130"/>
      <c r="M181" s="128"/>
    </row>
    <row r="182" spans="1:13" x14ac:dyDescent="0.2">
      <c r="A182" s="95"/>
      <c r="B182" s="130"/>
      <c r="C182" s="130"/>
      <c r="D182" s="131"/>
      <c r="E182" s="130"/>
      <c r="F182" s="130"/>
      <c r="G182" s="130"/>
      <c r="H182" s="130"/>
      <c r="I182" s="130"/>
      <c r="J182" s="130"/>
      <c r="K182" s="95"/>
      <c r="L182" s="130"/>
      <c r="M182" s="128"/>
    </row>
    <row r="183" spans="1:13" x14ac:dyDescent="0.2">
      <c r="A183" s="130"/>
      <c r="B183" s="130"/>
      <c r="C183" s="130"/>
      <c r="D183" s="131"/>
      <c r="E183" s="130"/>
      <c r="F183" s="130"/>
      <c r="G183" s="130"/>
      <c r="H183" s="130"/>
      <c r="I183" s="130"/>
      <c r="J183" s="130"/>
      <c r="K183" s="130"/>
      <c r="L183" s="130"/>
      <c r="M183" s="128"/>
    </row>
    <row r="184" spans="1:13" x14ac:dyDescent="0.2">
      <c r="A184" s="95"/>
      <c r="B184" s="130"/>
      <c r="C184" s="130"/>
      <c r="D184" s="131"/>
      <c r="E184" s="130"/>
      <c r="F184" s="130"/>
      <c r="G184" s="130"/>
      <c r="H184" s="130"/>
      <c r="I184" s="130"/>
      <c r="J184" s="130"/>
      <c r="K184" s="95"/>
      <c r="L184" s="130"/>
      <c r="M184" s="128"/>
    </row>
    <row r="185" spans="1:13" x14ac:dyDescent="0.2">
      <c r="A185" s="95"/>
      <c r="B185" s="130"/>
      <c r="C185" s="130"/>
      <c r="D185" s="131"/>
      <c r="E185" s="130"/>
      <c r="F185" s="130"/>
      <c r="G185" s="130"/>
      <c r="H185" s="130"/>
      <c r="I185" s="130"/>
      <c r="J185" s="130"/>
      <c r="K185" s="95"/>
      <c r="L185" s="130"/>
      <c r="M185" s="128"/>
    </row>
    <row r="186" spans="1:13" x14ac:dyDescent="0.2">
      <c r="A186" s="95"/>
      <c r="B186" s="130"/>
      <c r="C186" s="130"/>
      <c r="D186" s="131"/>
      <c r="E186" s="130"/>
      <c r="F186" s="130"/>
      <c r="G186" s="130"/>
      <c r="H186" s="130"/>
      <c r="I186" s="130"/>
      <c r="J186" s="130"/>
      <c r="K186" s="130"/>
      <c r="L186" s="130"/>
      <c r="M186" s="128"/>
    </row>
    <row r="187" spans="1:13" x14ac:dyDescent="0.2">
      <c r="A187" s="95"/>
      <c r="B187" s="130"/>
      <c r="C187" s="130"/>
      <c r="D187" s="131"/>
      <c r="E187" s="130"/>
      <c r="F187" s="130"/>
      <c r="G187" s="130"/>
      <c r="H187" s="130"/>
      <c r="I187" s="130"/>
      <c r="J187" s="130"/>
      <c r="K187" s="95"/>
      <c r="L187" s="130"/>
      <c r="M187" s="128"/>
    </row>
    <row r="188" spans="1:13" x14ac:dyDescent="0.2">
      <c r="A188" s="95"/>
      <c r="B188" s="130"/>
      <c r="C188" s="130"/>
      <c r="D188" s="131"/>
      <c r="E188" s="130"/>
      <c r="F188" s="130"/>
      <c r="G188" s="130"/>
      <c r="H188" s="130"/>
      <c r="I188" s="130"/>
      <c r="J188" s="130"/>
      <c r="K188" s="95"/>
      <c r="L188" s="130"/>
      <c r="M188" s="128"/>
    </row>
    <row r="189" spans="1:13" x14ac:dyDescent="0.2">
      <c r="A189" s="95"/>
      <c r="B189" s="130"/>
      <c r="C189" s="130"/>
      <c r="D189" s="131"/>
      <c r="E189" s="130"/>
      <c r="F189" s="130"/>
      <c r="G189" s="130"/>
      <c r="H189" s="130"/>
      <c r="I189" s="130"/>
      <c r="J189" s="130"/>
      <c r="K189" s="130"/>
      <c r="L189" s="130"/>
      <c r="M189" s="128"/>
    </row>
    <row r="190" spans="1:13" x14ac:dyDescent="0.2">
      <c r="A190" s="95"/>
      <c r="B190" s="130"/>
      <c r="C190" s="130"/>
      <c r="D190" s="131"/>
      <c r="E190" s="130"/>
      <c r="F190" s="130"/>
      <c r="G190" s="130"/>
      <c r="H190" s="130"/>
      <c r="I190" s="130"/>
      <c r="J190" s="130"/>
      <c r="K190" s="95"/>
      <c r="L190" s="130"/>
      <c r="M190" s="128"/>
    </row>
    <row r="191" spans="1:13" x14ac:dyDescent="0.2">
      <c r="A191" s="95"/>
      <c r="B191" s="130"/>
      <c r="C191" s="130"/>
      <c r="D191" s="131"/>
      <c r="E191" s="130"/>
      <c r="F191" s="130"/>
      <c r="G191" s="130"/>
      <c r="H191" s="130"/>
      <c r="I191" s="130"/>
      <c r="J191" s="130"/>
      <c r="K191" s="95"/>
      <c r="L191" s="130"/>
      <c r="M191" s="128"/>
    </row>
    <row r="192" spans="1:13" x14ac:dyDescent="0.2">
      <c r="A192" s="95"/>
      <c r="B192" s="130"/>
      <c r="C192" s="130"/>
      <c r="D192" s="131"/>
      <c r="E192" s="130"/>
      <c r="F192" s="130"/>
      <c r="G192" s="130"/>
      <c r="H192" s="130"/>
      <c r="I192" s="130"/>
      <c r="J192" s="130"/>
      <c r="K192" s="130"/>
      <c r="L192" s="130"/>
      <c r="M192" s="128"/>
    </row>
    <row r="193" spans="1:13" x14ac:dyDescent="0.2">
      <c r="A193" s="95"/>
      <c r="B193" s="130"/>
      <c r="C193" s="130"/>
      <c r="D193" s="131"/>
      <c r="E193" s="130"/>
      <c r="F193" s="130"/>
      <c r="G193" s="130"/>
      <c r="H193" s="130"/>
      <c r="I193" s="130"/>
      <c r="J193" s="130"/>
      <c r="K193" s="95"/>
      <c r="L193" s="130"/>
      <c r="M193" s="128"/>
    </row>
    <row r="194" spans="1:13" x14ac:dyDescent="0.2">
      <c r="A194" s="95"/>
      <c r="B194" s="130"/>
      <c r="C194" s="130"/>
      <c r="D194" s="131"/>
      <c r="E194" s="130"/>
      <c r="F194" s="130"/>
      <c r="G194" s="130"/>
      <c r="H194" s="130"/>
      <c r="I194" s="130"/>
      <c r="J194" s="130"/>
      <c r="K194" s="95"/>
      <c r="L194" s="130"/>
      <c r="M194" s="128"/>
    </row>
    <row r="195" spans="1:13" x14ac:dyDescent="0.2">
      <c r="A195" s="95"/>
      <c r="B195" s="130"/>
      <c r="C195" s="130"/>
      <c r="D195" s="131"/>
      <c r="E195" s="130"/>
      <c r="F195" s="130"/>
      <c r="G195" s="130"/>
      <c r="H195" s="130"/>
      <c r="I195" s="130"/>
      <c r="J195" s="130"/>
      <c r="K195" s="130"/>
      <c r="L195" s="130"/>
      <c r="M195" s="128"/>
    </row>
    <row r="196" spans="1:13" x14ac:dyDescent="0.2">
      <c r="A196" s="95"/>
      <c r="B196" s="130"/>
      <c r="C196" s="130"/>
      <c r="D196" s="131"/>
      <c r="E196" s="130"/>
      <c r="F196" s="130"/>
      <c r="G196" s="130"/>
      <c r="H196" s="130"/>
      <c r="I196" s="130"/>
      <c r="J196" s="130"/>
      <c r="K196" s="95"/>
      <c r="L196" s="130"/>
      <c r="M196" s="128"/>
    </row>
    <row r="197" spans="1:13" x14ac:dyDescent="0.2">
      <c r="A197" s="95"/>
      <c r="B197" s="130"/>
      <c r="C197" s="130"/>
      <c r="D197" s="131"/>
      <c r="E197" s="130"/>
      <c r="F197" s="130"/>
      <c r="G197" s="130"/>
      <c r="H197" s="130"/>
      <c r="I197" s="130"/>
      <c r="J197" s="130"/>
      <c r="K197" s="95"/>
      <c r="L197" s="130"/>
      <c r="M197" s="128"/>
    </row>
    <row r="198" spans="1:13" x14ac:dyDescent="0.2">
      <c r="A198" s="95"/>
      <c r="B198" s="130"/>
      <c r="C198" s="130"/>
      <c r="D198" s="131"/>
      <c r="E198" s="130"/>
      <c r="F198" s="130"/>
      <c r="G198" s="130"/>
      <c r="H198" s="130"/>
      <c r="I198" s="130"/>
      <c r="J198" s="130"/>
      <c r="K198" s="130"/>
      <c r="L198" s="130"/>
      <c r="M198" s="128"/>
    </row>
    <row r="199" spans="1:13" x14ac:dyDescent="0.2">
      <c r="A199" s="95"/>
      <c r="B199" s="130"/>
      <c r="C199" s="130"/>
      <c r="D199" s="131"/>
      <c r="E199" s="130"/>
      <c r="F199" s="130"/>
      <c r="G199" s="130"/>
      <c r="H199" s="130"/>
      <c r="I199" s="130"/>
      <c r="J199" s="130"/>
      <c r="K199" s="95"/>
      <c r="L199" s="130"/>
      <c r="M199" s="128"/>
    </row>
    <row r="200" spans="1:13" x14ac:dyDescent="0.2">
      <c r="A200" s="95"/>
      <c r="B200" s="130"/>
      <c r="C200" s="130"/>
      <c r="D200" s="131"/>
      <c r="E200" s="130"/>
      <c r="F200" s="130"/>
      <c r="G200" s="130"/>
      <c r="H200" s="130"/>
      <c r="I200" s="130"/>
      <c r="J200" s="130"/>
      <c r="K200" s="95"/>
      <c r="L200" s="130"/>
      <c r="M200" s="128"/>
    </row>
    <row r="201" spans="1:13" x14ac:dyDescent="0.2">
      <c r="A201" s="95"/>
      <c r="B201" s="130"/>
      <c r="C201" s="130"/>
      <c r="D201" s="131"/>
      <c r="E201" s="130"/>
      <c r="F201" s="130"/>
      <c r="G201" s="130"/>
      <c r="H201" s="130"/>
      <c r="I201" s="130"/>
      <c r="J201" s="130"/>
      <c r="K201" s="130"/>
      <c r="L201" s="130"/>
      <c r="M201" s="128"/>
    </row>
    <row r="202" spans="1:13" x14ac:dyDescent="0.2">
      <c r="A202" s="95"/>
      <c r="B202" s="130"/>
      <c r="C202" s="130"/>
      <c r="D202" s="131"/>
      <c r="E202" s="130"/>
      <c r="F202" s="130"/>
      <c r="G202" s="130"/>
      <c r="H202" s="130"/>
      <c r="I202" s="130"/>
      <c r="J202" s="130"/>
      <c r="K202" s="95"/>
      <c r="L202" s="130"/>
      <c r="M202" s="128"/>
    </row>
    <row r="203" spans="1:13" x14ac:dyDescent="0.2">
      <c r="A203" s="95"/>
      <c r="B203" s="130"/>
      <c r="C203" s="130"/>
      <c r="D203" s="131"/>
      <c r="E203" s="130"/>
      <c r="F203" s="130"/>
      <c r="G203" s="130"/>
      <c r="H203" s="130"/>
      <c r="I203" s="130"/>
      <c r="J203" s="130"/>
      <c r="K203" s="95"/>
      <c r="L203" s="130"/>
      <c r="M203" s="128"/>
    </row>
    <row r="204" spans="1:13" x14ac:dyDescent="0.2">
      <c r="A204" s="130"/>
      <c r="B204" s="130"/>
      <c r="C204" s="130"/>
      <c r="D204" s="131"/>
      <c r="E204" s="130"/>
      <c r="F204" s="130"/>
      <c r="G204" s="130"/>
      <c r="H204" s="130"/>
      <c r="I204" s="130"/>
      <c r="J204" s="130"/>
      <c r="K204" s="130"/>
      <c r="L204" s="130"/>
      <c r="M204" s="128"/>
    </row>
    <row r="205" spans="1:13" x14ac:dyDescent="0.2">
      <c r="A205" s="95"/>
      <c r="B205" s="130"/>
      <c r="C205" s="130"/>
      <c r="D205" s="131"/>
      <c r="E205" s="130"/>
      <c r="F205" s="130"/>
      <c r="G205" s="130"/>
      <c r="H205" s="130"/>
      <c r="I205" s="130"/>
      <c r="J205" s="130"/>
      <c r="K205" s="95"/>
      <c r="L205" s="130"/>
      <c r="M205" s="128"/>
    </row>
    <row r="206" spans="1:13" x14ac:dyDescent="0.2">
      <c r="A206" s="95"/>
      <c r="B206" s="130"/>
      <c r="C206" s="130"/>
      <c r="D206" s="131"/>
      <c r="E206" s="130"/>
      <c r="F206" s="130"/>
      <c r="G206" s="130"/>
      <c r="H206" s="130"/>
      <c r="I206" s="130"/>
      <c r="J206" s="130"/>
      <c r="K206" s="95"/>
      <c r="L206" s="130"/>
      <c r="M206" s="128"/>
    </row>
    <row r="207" spans="1:13" x14ac:dyDescent="0.2">
      <c r="A207" s="130"/>
      <c r="B207" s="130"/>
      <c r="C207" s="130"/>
      <c r="D207" s="131"/>
      <c r="E207" s="130"/>
      <c r="F207" s="130"/>
      <c r="G207" s="130"/>
      <c r="H207" s="130"/>
      <c r="I207" s="130"/>
      <c r="J207" s="130"/>
      <c r="K207" s="130"/>
      <c r="L207" s="130"/>
      <c r="M207" s="128"/>
    </row>
    <row r="208" spans="1:13" x14ac:dyDescent="0.2">
      <c r="A208" s="95"/>
      <c r="B208" s="130"/>
      <c r="C208" s="130"/>
      <c r="D208" s="131"/>
      <c r="E208" s="130"/>
      <c r="F208" s="130"/>
      <c r="G208" s="130"/>
      <c r="H208" s="130"/>
      <c r="I208" s="130"/>
      <c r="J208" s="130"/>
      <c r="K208" s="95"/>
      <c r="L208" s="130"/>
      <c r="M208" s="128"/>
    </row>
    <row r="209" spans="1:13" x14ac:dyDescent="0.2">
      <c r="A209" s="95"/>
      <c r="B209" s="130"/>
      <c r="C209" s="130"/>
      <c r="D209" s="131"/>
      <c r="E209" s="130"/>
      <c r="F209" s="130"/>
      <c r="G209" s="130"/>
      <c r="H209" s="130"/>
      <c r="I209" s="130"/>
      <c r="J209" s="130"/>
      <c r="K209" s="95"/>
      <c r="L209" s="130"/>
      <c r="M209" s="128"/>
    </row>
    <row r="210" spans="1:13" x14ac:dyDescent="0.2">
      <c r="A210" s="130"/>
      <c r="B210" s="130"/>
      <c r="C210" s="130"/>
      <c r="D210" s="131"/>
      <c r="E210" s="130"/>
      <c r="F210" s="130"/>
      <c r="G210" s="130"/>
      <c r="H210" s="130"/>
      <c r="I210" s="130"/>
      <c r="J210" s="130"/>
      <c r="K210" s="130"/>
      <c r="L210" s="130"/>
      <c r="M210" s="128"/>
    </row>
    <row r="211" spans="1:13" x14ac:dyDescent="0.2">
      <c r="A211" s="95"/>
      <c r="B211" s="130"/>
      <c r="C211" s="130"/>
      <c r="D211" s="131"/>
      <c r="E211" s="130"/>
      <c r="F211" s="130"/>
      <c r="G211" s="130"/>
      <c r="H211" s="130"/>
      <c r="I211" s="130"/>
      <c r="J211" s="130"/>
      <c r="K211" s="95"/>
      <c r="L211" s="130"/>
      <c r="M211" s="128"/>
    </row>
    <row r="212" spans="1:13" x14ac:dyDescent="0.2">
      <c r="A212" s="95"/>
      <c r="B212" s="130"/>
      <c r="C212" s="130"/>
      <c r="D212" s="131"/>
      <c r="E212" s="130"/>
      <c r="F212" s="130"/>
      <c r="G212" s="130"/>
      <c r="H212" s="130"/>
      <c r="I212" s="130"/>
      <c r="J212" s="130"/>
      <c r="K212" s="95"/>
      <c r="L212" s="130"/>
      <c r="M212" s="128"/>
    </row>
    <row r="213" spans="1:13" x14ac:dyDescent="0.2">
      <c r="A213" s="130"/>
      <c r="B213" s="130"/>
      <c r="C213" s="130"/>
      <c r="D213" s="131"/>
      <c r="E213" s="130"/>
      <c r="F213" s="130"/>
      <c r="G213" s="130"/>
      <c r="H213" s="130"/>
      <c r="I213" s="130"/>
      <c r="J213" s="130"/>
      <c r="K213" s="130"/>
      <c r="L213" s="130"/>
      <c r="M213" s="128"/>
    </row>
    <row r="214" spans="1:13" x14ac:dyDescent="0.2">
      <c r="A214" s="95"/>
      <c r="B214" s="130"/>
      <c r="C214" s="130"/>
      <c r="D214" s="131"/>
      <c r="E214" s="130"/>
      <c r="F214" s="130"/>
      <c r="G214" s="130"/>
      <c r="H214" s="130"/>
      <c r="I214" s="130"/>
      <c r="J214" s="130"/>
      <c r="K214" s="95"/>
      <c r="L214" s="130"/>
      <c r="M214" s="128"/>
    </row>
    <row r="215" spans="1:13" x14ac:dyDescent="0.2">
      <c r="A215" s="95"/>
      <c r="B215" s="130"/>
      <c r="C215" s="130"/>
      <c r="D215" s="131"/>
      <c r="E215" s="130"/>
      <c r="F215" s="130"/>
      <c r="G215" s="130"/>
      <c r="H215" s="130"/>
      <c r="I215" s="130"/>
      <c r="J215" s="130"/>
      <c r="K215" s="95"/>
      <c r="L215" s="130"/>
      <c r="M215" s="128"/>
    </row>
    <row r="216" spans="1:13" x14ac:dyDescent="0.2">
      <c r="A216" s="130"/>
      <c r="B216" s="130"/>
      <c r="C216" s="130"/>
      <c r="D216" s="131"/>
      <c r="E216" s="130"/>
      <c r="F216" s="130"/>
      <c r="G216" s="130"/>
      <c r="H216" s="130"/>
      <c r="I216" s="130"/>
      <c r="J216" s="130"/>
      <c r="K216" s="130"/>
      <c r="L216" s="130"/>
      <c r="M216" s="128"/>
    </row>
    <row r="217" spans="1:13" x14ac:dyDescent="0.2">
      <c r="A217" s="95"/>
      <c r="B217" s="130"/>
      <c r="C217" s="130"/>
      <c r="D217" s="131"/>
      <c r="E217" s="130"/>
      <c r="F217" s="130"/>
      <c r="G217" s="130"/>
      <c r="H217" s="130"/>
      <c r="I217" s="130"/>
      <c r="J217" s="130"/>
      <c r="K217" s="95"/>
      <c r="L217" s="130"/>
      <c r="M217" s="128"/>
    </row>
    <row r="218" spans="1:13" x14ac:dyDescent="0.2">
      <c r="A218" s="95"/>
      <c r="B218" s="130"/>
      <c r="C218" s="130"/>
      <c r="D218" s="131"/>
      <c r="E218" s="130"/>
      <c r="F218" s="130"/>
      <c r="G218" s="130"/>
      <c r="H218" s="130"/>
      <c r="I218" s="130"/>
      <c r="J218" s="130"/>
      <c r="K218" s="95"/>
      <c r="L218" s="130"/>
      <c r="M218" s="128"/>
    </row>
    <row r="219" spans="1:13" x14ac:dyDescent="0.2">
      <c r="A219" s="130"/>
      <c r="B219" s="130"/>
      <c r="C219" s="130"/>
      <c r="D219" s="131"/>
      <c r="E219" s="130"/>
      <c r="F219" s="130"/>
      <c r="G219" s="130"/>
      <c r="H219" s="130"/>
      <c r="I219" s="130"/>
      <c r="J219" s="130"/>
      <c r="K219" s="130"/>
      <c r="L219" s="130"/>
      <c r="M219" s="128"/>
    </row>
    <row r="220" spans="1:13" x14ac:dyDescent="0.2">
      <c r="A220" s="95"/>
      <c r="B220" s="130"/>
      <c r="C220" s="130"/>
      <c r="D220" s="131"/>
      <c r="E220" s="130"/>
      <c r="F220" s="130"/>
      <c r="G220" s="130"/>
      <c r="H220" s="130"/>
      <c r="I220" s="130"/>
      <c r="J220" s="130"/>
      <c r="K220" s="95"/>
      <c r="L220" s="130"/>
      <c r="M220" s="128"/>
    </row>
    <row r="221" spans="1:13" x14ac:dyDescent="0.2">
      <c r="A221" s="95"/>
      <c r="B221" s="130"/>
      <c r="C221" s="130"/>
      <c r="D221" s="131"/>
      <c r="E221" s="130"/>
      <c r="F221" s="130"/>
      <c r="G221" s="130"/>
      <c r="H221" s="130"/>
      <c r="I221" s="130"/>
      <c r="J221" s="130"/>
      <c r="K221" s="95"/>
      <c r="L221" s="130"/>
      <c r="M221" s="128"/>
    </row>
    <row r="222" spans="1:13" x14ac:dyDescent="0.2">
      <c r="A222" s="130"/>
      <c r="B222" s="130"/>
      <c r="C222" s="130"/>
      <c r="D222" s="131"/>
      <c r="E222" s="130"/>
      <c r="F222" s="130"/>
      <c r="G222" s="130"/>
      <c r="H222" s="130"/>
      <c r="I222" s="130"/>
      <c r="J222" s="130"/>
      <c r="K222" s="130"/>
      <c r="L222" s="130"/>
      <c r="M222" s="128"/>
    </row>
    <row r="223" spans="1:13" x14ac:dyDescent="0.2">
      <c r="A223" s="95"/>
      <c r="B223" s="130"/>
      <c r="C223" s="130"/>
      <c r="D223" s="131"/>
      <c r="E223" s="130"/>
      <c r="F223" s="130"/>
      <c r="G223" s="130"/>
      <c r="H223" s="130"/>
      <c r="I223" s="130"/>
      <c r="J223" s="130"/>
      <c r="K223" s="95"/>
      <c r="L223" s="130"/>
      <c r="M223" s="128"/>
    </row>
    <row r="224" spans="1:13" x14ac:dyDescent="0.2">
      <c r="A224" s="95"/>
      <c r="B224" s="130"/>
      <c r="C224" s="130"/>
      <c r="D224" s="131"/>
      <c r="E224" s="130"/>
      <c r="F224" s="130"/>
      <c r="G224" s="130"/>
      <c r="H224" s="130"/>
      <c r="I224" s="130"/>
      <c r="J224" s="130"/>
      <c r="K224" s="95"/>
      <c r="L224" s="130"/>
      <c r="M224" s="128"/>
    </row>
    <row r="225" spans="1:13" x14ac:dyDescent="0.2">
      <c r="A225" s="130"/>
      <c r="B225" s="130"/>
      <c r="C225" s="130"/>
      <c r="D225" s="131"/>
      <c r="E225" s="130"/>
      <c r="F225" s="130"/>
      <c r="G225" s="130"/>
      <c r="H225" s="130"/>
      <c r="I225" s="130"/>
      <c r="J225" s="130"/>
      <c r="K225" s="130"/>
      <c r="L225" s="130"/>
      <c r="M225" s="128"/>
    </row>
    <row r="226" spans="1:13" x14ac:dyDescent="0.2">
      <c r="A226" s="95"/>
      <c r="B226" s="130"/>
      <c r="C226" s="130"/>
      <c r="D226" s="131"/>
      <c r="E226" s="130"/>
      <c r="F226" s="130"/>
      <c r="G226" s="130"/>
      <c r="H226" s="130"/>
      <c r="I226" s="130"/>
      <c r="J226" s="130"/>
      <c r="K226" s="95"/>
      <c r="L226" s="130"/>
      <c r="M226" s="128"/>
    </row>
    <row r="227" spans="1:13" x14ac:dyDescent="0.2">
      <c r="A227" s="95"/>
      <c r="B227" s="130"/>
      <c r="C227" s="130"/>
      <c r="D227" s="131"/>
      <c r="E227" s="130"/>
      <c r="F227" s="130"/>
      <c r="G227" s="130"/>
      <c r="H227" s="130"/>
      <c r="I227" s="130"/>
      <c r="J227" s="130"/>
      <c r="K227" s="95"/>
      <c r="L227" s="130"/>
      <c r="M227" s="128"/>
    </row>
    <row r="228" spans="1:13" x14ac:dyDescent="0.2">
      <c r="A228" s="130"/>
      <c r="B228" s="130"/>
      <c r="C228" s="130"/>
      <c r="D228" s="131"/>
      <c r="E228" s="130"/>
      <c r="F228" s="130"/>
      <c r="G228" s="130"/>
      <c r="H228" s="130"/>
      <c r="I228" s="130"/>
      <c r="J228" s="130"/>
      <c r="K228" s="130"/>
      <c r="L228" s="130"/>
      <c r="M228" s="128"/>
    </row>
    <row r="229" spans="1:13" x14ac:dyDescent="0.2">
      <c r="A229" s="95"/>
      <c r="B229" s="130"/>
      <c r="C229" s="130"/>
      <c r="D229" s="131"/>
      <c r="E229" s="130"/>
      <c r="F229" s="130"/>
      <c r="G229" s="130"/>
      <c r="H229" s="130"/>
      <c r="I229" s="130"/>
      <c r="J229" s="130"/>
      <c r="K229" s="95"/>
      <c r="L229" s="130"/>
      <c r="M229" s="128"/>
    </row>
    <row r="230" spans="1:13" x14ac:dyDescent="0.2">
      <c r="A230" s="95"/>
      <c r="B230" s="130"/>
      <c r="C230" s="130"/>
      <c r="D230" s="131"/>
      <c r="E230" s="130"/>
      <c r="F230" s="130"/>
      <c r="G230" s="130"/>
      <c r="H230" s="130"/>
      <c r="I230" s="130"/>
      <c r="J230" s="130"/>
      <c r="K230" s="95"/>
      <c r="L230" s="130"/>
      <c r="M230" s="128"/>
    </row>
    <row r="231" spans="1:13" x14ac:dyDescent="0.2">
      <c r="A231" s="130"/>
      <c r="B231" s="130"/>
      <c r="C231" s="130"/>
      <c r="D231" s="131"/>
      <c r="E231" s="130"/>
      <c r="F231" s="130"/>
      <c r="G231" s="130"/>
      <c r="H231" s="130"/>
      <c r="I231" s="130"/>
      <c r="J231" s="130"/>
      <c r="K231" s="130"/>
      <c r="L231" s="130"/>
      <c r="M231" s="128"/>
    </row>
    <row r="232" spans="1:13" x14ac:dyDescent="0.2">
      <c r="A232" s="95"/>
      <c r="B232" s="130"/>
      <c r="C232" s="130"/>
      <c r="D232" s="131"/>
      <c r="E232" s="130"/>
      <c r="F232" s="130"/>
      <c r="G232" s="130"/>
      <c r="H232" s="130"/>
      <c r="I232" s="130"/>
      <c r="J232" s="130"/>
      <c r="K232" s="95"/>
      <c r="L232" s="130"/>
      <c r="M232" s="128"/>
    </row>
    <row r="233" spans="1:13" x14ac:dyDescent="0.2">
      <c r="A233" s="95"/>
      <c r="B233" s="130"/>
      <c r="C233" s="130"/>
      <c r="D233" s="131"/>
      <c r="E233" s="130"/>
      <c r="F233" s="130"/>
      <c r="G233" s="130"/>
      <c r="H233" s="130"/>
      <c r="I233" s="130"/>
      <c r="J233" s="130"/>
      <c r="K233" s="95"/>
      <c r="L233" s="130"/>
      <c r="M233" s="128"/>
    </row>
    <row r="234" spans="1:13" x14ac:dyDescent="0.2">
      <c r="A234" s="130"/>
      <c r="B234" s="130"/>
      <c r="C234" s="130"/>
      <c r="D234" s="131"/>
      <c r="E234" s="130"/>
      <c r="F234" s="130"/>
      <c r="G234" s="130"/>
      <c r="H234" s="130"/>
      <c r="I234" s="130"/>
      <c r="J234" s="130"/>
      <c r="K234" s="130"/>
      <c r="L234" s="130"/>
      <c r="M234" s="128"/>
    </row>
    <row r="235" spans="1:13" x14ac:dyDescent="0.2">
      <c r="A235" s="95"/>
      <c r="B235" s="130"/>
      <c r="C235" s="130"/>
      <c r="D235" s="131"/>
      <c r="E235" s="130"/>
      <c r="F235" s="130"/>
      <c r="G235" s="130"/>
      <c r="H235" s="130"/>
      <c r="I235" s="130"/>
      <c r="J235" s="130"/>
      <c r="K235" s="95"/>
      <c r="L235" s="130"/>
      <c r="M235" s="128"/>
    </row>
    <row r="236" spans="1:13" x14ac:dyDescent="0.2">
      <c r="A236" s="95"/>
      <c r="B236" s="130"/>
      <c r="C236" s="130"/>
      <c r="D236" s="131"/>
      <c r="E236" s="130"/>
      <c r="F236" s="130"/>
      <c r="G236" s="130"/>
      <c r="H236" s="130"/>
      <c r="I236" s="130"/>
      <c r="J236" s="130"/>
      <c r="K236" s="95"/>
      <c r="L236" s="130"/>
      <c r="M236" s="128"/>
    </row>
    <row r="237" spans="1:13" x14ac:dyDescent="0.2">
      <c r="A237" s="130"/>
      <c r="B237" s="130"/>
      <c r="C237" s="130"/>
      <c r="D237" s="131"/>
      <c r="E237" s="130"/>
      <c r="F237" s="130"/>
      <c r="G237" s="130"/>
      <c r="H237" s="130"/>
      <c r="I237" s="130"/>
      <c r="J237" s="130"/>
      <c r="K237" s="130"/>
      <c r="L237" s="130"/>
      <c r="M237" s="128"/>
    </row>
    <row r="238" spans="1:13" x14ac:dyDescent="0.2">
      <c r="A238" s="95"/>
      <c r="B238" s="130"/>
      <c r="C238" s="130"/>
      <c r="D238" s="131"/>
      <c r="E238" s="130"/>
      <c r="F238" s="130"/>
      <c r="G238" s="130"/>
      <c r="H238" s="130"/>
      <c r="I238" s="130"/>
      <c r="J238" s="130"/>
      <c r="K238" s="95"/>
      <c r="L238" s="130"/>
      <c r="M238" s="128"/>
    </row>
    <row r="239" spans="1:13" x14ac:dyDescent="0.2">
      <c r="A239" s="95"/>
      <c r="B239" s="130"/>
      <c r="C239" s="130"/>
      <c r="D239" s="131"/>
      <c r="E239" s="130"/>
      <c r="F239" s="130"/>
      <c r="G239" s="130"/>
      <c r="H239" s="130"/>
      <c r="I239" s="130"/>
      <c r="J239" s="130"/>
      <c r="K239" s="95"/>
      <c r="L239" s="130"/>
      <c r="M239" s="128"/>
    </row>
    <row r="240" spans="1:13" x14ac:dyDescent="0.2">
      <c r="A240" s="95"/>
      <c r="B240" s="130"/>
      <c r="C240" s="130"/>
      <c r="D240" s="131"/>
      <c r="E240" s="130"/>
      <c r="F240" s="130"/>
      <c r="G240" s="130"/>
      <c r="H240" s="130"/>
      <c r="I240" s="130"/>
      <c r="J240" s="130"/>
      <c r="K240" s="95"/>
      <c r="L240" s="130"/>
      <c r="M240" s="128"/>
    </row>
    <row r="241" spans="1:13" x14ac:dyDescent="0.2">
      <c r="A241" s="95"/>
      <c r="B241" s="130"/>
      <c r="C241" s="130"/>
      <c r="D241" s="131"/>
      <c r="E241" s="130"/>
      <c r="F241" s="130"/>
      <c r="G241" s="130"/>
      <c r="H241" s="130"/>
      <c r="I241" s="130"/>
      <c r="J241" s="130"/>
      <c r="K241" s="95"/>
      <c r="L241" s="130"/>
      <c r="M241" s="128"/>
    </row>
    <row r="242" spans="1:13" x14ac:dyDescent="0.2">
      <c r="A242" s="95"/>
      <c r="B242" s="130"/>
      <c r="C242" s="130"/>
      <c r="D242" s="131"/>
      <c r="E242" s="130"/>
      <c r="F242" s="130"/>
      <c r="G242" s="130"/>
      <c r="H242" s="130"/>
      <c r="I242" s="130"/>
      <c r="J242" s="130"/>
      <c r="K242" s="95"/>
      <c r="L242" s="130"/>
      <c r="M242" s="128"/>
    </row>
    <row r="243" spans="1:13" x14ac:dyDescent="0.2">
      <c r="A243" s="95"/>
      <c r="B243" s="130"/>
      <c r="C243" s="130"/>
      <c r="D243" s="131"/>
      <c r="E243" s="130"/>
      <c r="F243" s="130"/>
      <c r="G243" s="130"/>
      <c r="H243" s="130"/>
      <c r="I243" s="130"/>
      <c r="J243" s="130"/>
      <c r="K243" s="95"/>
      <c r="L243" s="130"/>
      <c r="M243" s="128"/>
    </row>
    <row r="244" spans="1:13" x14ac:dyDescent="0.2">
      <c r="A244" s="95"/>
      <c r="B244" s="130"/>
      <c r="C244" s="130"/>
      <c r="D244" s="131"/>
      <c r="E244" s="130"/>
      <c r="F244" s="130"/>
      <c r="G244" s="130"/>
      <c r="H244" s="130"/>
      <c r="I244" s="130"/>
      <c r="J244" s="130"/>
      <c r="K244" s="95"/>
      <c r="L244" s="130"/>
      <c r="M244" s="128"/>
    </row>
    <row r="245" spans="1:13" x14ac:dyDescent="0.2">
      <c r="A245" s="95"/>
      <c r="B245" s="130"/>
      <c r="C245" s="130"/>
      <c r="D245" s="131"/>
      <c r="E245" s="130"/>
      <c r="F245" s="130"/>
      <c r="G245" s="130"/>
      <c r="H245" s="130"/>
      <c r="I245" s="130"/>
      <c r="J245" s="130"/>
      <c r="K245" s="95"/>
      <c r="L245" s="130"/>
      <c r="M245" s="128"/>
    </row>
    <row r="246" spans="1:13" x14ac:dyDescent="0.2">
      <c r="A246" s="95"/>
      <c r="B246" s="130"/>
      <c r="C246" s="130"/>
      <c r="D246" s="131"/>
      <c r="E246" s="130"/>
      <c r="F246" s="130"/>
      <c r="G246" s="130"/>
      <c r="H246" s="130"/>
      <c r="I246" s="130"/>
      <c r="J246" s="130"/>
      <c r="K246" s="95"/>
      <c r="L246" s="130"/>
      <c r="M246" s="128"/>
    </row>
    <row r="247" spans="1:13" x14ac:dyDescent="0.2">
      <c r="A247" s="95"/>
      <c r="B247" s="130"/>
      <c r="C247" s="130"/>
      <c r="D247" s="131"/>
      <c r="E247" s="130"/>
      <c r="F247" s="130"/>
      <c r="G247" s="130"/>
      <c r="H247" s="130"/>
      <c r="I247" s="130"/>
      <c r="J247" s="130"/>
      <c r="K247" s="95"/>
      <c r="L247" s="130"/>
      <c r="M247" s="128"/>
    </row>
    <row r="248" spans="1:13" x14ac:dyDescent="0.2">
      <c r="A248" s="95"/>
      <c r="B248" s="130"/>
      <c r="C248" s="130"/>
      <c r="D248" s="131"/>
      <c r="E248" s="130"/>
      <c r="F248" s="130"/>
      <c r="G248" s="130"/>
      <c r="H248" s="130"/>
      <c r="I248" s="130"/>
      <c r="J248" s="130"/>
      <c r="K248" s="95"/>
      <c r="L248" s="130"/>
      <c r="M248" s="128"/>
    </row>
  </sheetData>
  <sheetProtection algorithmName="SHA-512" hashValue="j5tbnHOBwGddFaXK1T6qUxdefaMWwaOEhp51ZeAFHfwApVWxSiThhPoetmsnA9wuMomnA3bxsvllxEVqJPD+IQ==" saltValue="0LwT/QiflAsu8aWpDoGx2Q==" spinCount="100000" sheet="1" objects="1" scenarios="1" pivotTables="0"/>
  <autoFilter ref="A1:M77"/>
  <sortState ref="A2:M275">
    <sortCondition ref="A1"/>
  </sortState>
  <phoneticPr fontId="14"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9"/>
  <sheetViews>
    <sheetView showGridLines="0" showRowColHeaders="0" workbookViewId="0">
      <selection activeCell="D3" sqref="D3"/>
    </sheetView>
  </sheetViews>
  <sheetFormatPr defaultRowHeight="12.75" x14ac:dyDescent="0.2"/>
  <cols>
    <col min="1" max="1" width="11.5703125" style="156" bestFit="1" customWidth="1"/>
    <col min="2" max="2" width="22.5703125" style="156" customWidth="1"/>
    <col min="3" max="3" width="30.140625" style="156" customWidth="1"/>
    <col min="4" max="4" width="4.5703125" style="156" bestFit="1" customWidth="1"/>
    <col min="5" max="5" width="43.5703125" style="156" customWidth="1"/>
    <col min="6" max="6" width="33.85546875" style="156" customWidth="1"/>
    <col min="7" max="7" width="10.85546875" style="156" bestFit="1" customWidth="1"/>
    <col min="8" max="8" width="26.140625" style="156" customWidth="1"/>
    <col min="9" max="9" width="4.5703125" style="156" bestFit="1" customWidth="1"/>
    <col min="10" max="10" width="14.7109375" style="156" bestFit="1" customWidth="1"/>
    <col min="11" max="11" width="5.140625" style="156" bestFit="1" customWidth="1"/>
    <col min="12" max="12" width="10" style="156" bestFit="1" customWidth="1"/>
    <col min="13" max="16384" width="9.140625" style="156"/>
  </cols>
  <sheetData>
    <row r="1" spans="1:12" x14ac:dyDescent="0.2">
      <c r="A1" s="127" t="s">
        <v>123</v>
      </c>
      <c r="B1" s="127" t="s">
        <v>124</v>
      </c>
      <c r="C1" s="127" t="s">
        <v>125</v>
      </c>
      <c r="D1" s="127" t="s">
        <v>126</v>
      </c>
      <c r="E1" s="127" t="s">
        <v>127</v>
      </c>
      <c r="F1" s="127" t="s">
        <v>128</v>
      </c>
      <c r="G1" s="127" t="s">
        <v>207</v>
      </c>
      <c r="H1" s="127" t="s">
        <v>208</v>
      </c>
      <c r="I1" s="127" t="s">
        <v>209</v>
      </c>
      <c r="J1" s="127" t="s">
        <v>210</v>
      </c>
      <c r="K1" s="127" t="s">
        <v>212</v>
      </c>
      <c r="L1" s="127" t="s">
        <v>213</v>
      </c>
    </row>
    <row r="2" spans="1:12" s="127" customFormat="1" ht="10.5" x14ac:dyDescent="0.15">
      <c r="A2" s="127" t="s">
        <v>2242</v>
      </c>
      <c r="B2" s="127" t="s">
        <v>2243</v>
      </c>
      <c r="C2" s="127" t="s">
        <v>1721</v>
      </c>
      <c r="D2" s="127">
        <v>4902</v>
      </c>
      <c r="E2" s="127" t="s">
        <v>2263</v>
      </c>
      <c r="F2" s="127" t="s">
        <v>1722</v>
      </c>
      <c r="H2" s="127" t="s">
        <v>2244</v>
      </c>
      <c r="I2" s="127" t="s">
        <v>144</v>
      </c>
      <c r="K2" s="127" t="s">
        <v>40</v>
      </c>
      <c r="L2" s="128">
        <v>3400000</v>
      </c>
    </row>
    <row r="3" spans="1:12" s="127" customFormat="1" ht="10.5" x14ac:dyDescent="0.15">
      <c r="A3" s="127" t="s">
        <v>2245</v>
      </c>
      <c r="B3" s="127" t="s">
        <v>2243</v>
      </c>
      <c r="C3" s="127" t="s">
        <v>1721</v>
      </c>
      <c r="D3" s="127">
        <v>4902</v>
      </c>
      <c r="E3" s="127" t="s">
        <v>2263</v>
      </c>
      <c r="F3" s="127" t="s">
        <v>1722</v>
      </c>
      <c r="H3" s="127" t="s">
        <v>2244</v>
      </c>
      <c r="I3" s="127" t="s">
        <v>144</v>
      </c>
      <c r="K3" s="127" t="s">
        <v>38</v>
      </c>
      <c r="L3" s="128">
        <v>1700000</v>
      </c>
    </row>
    <row r="4" spans="1:12" x14ac:dyDescent="0.2">
      <c r="A4" s="127" t="s">
        <v>2248</v>
      </c>
      <c r="B4" s="127" t="s">
        <v>2246</v>
      </c>
      <c r="C4" s="127" t="s">
        <v>1721</v>
      </c>
      <c r="D4" s="127">
        <v>4903</v>
      </c>
      <c r="E4" s="127" t="s">
        <v>2247</v>
      </c>
      <c r="F4" s="127" t="s">
        <v>1722</v>
      </c>
      <c r="G4" s="127"/>
      <c r="H4" s="127" t="s">
        <v>2244</v>
      </c>
      <c r="I4" s="127" t="s">
        <v>144</v>
      </c>
      <c r="J4" s="127"/>
      <c r="K4" s="127" t="s">
        <v>40</v>
      </c>
      <c r="L4" s="128">
        <v>1300000</v>
      </c>
    </row>
    <row r="5" spans="1:12" x14ac:dyDescent="0.2">
      <c r="A5" s="127" t="s">
        <v>2249</v>
      </c>
      <c r="B5" s="127" t="s">
        <v>2246</v>
      </c>
      <c r="C5" s="127" t="s">
        <v>1721</v>
      </c>
      <c r="D5" s="127">
        <v>4903</v>
      </c>
      <c r="E5" s="127" t="s">
        <v>2247</v>
      </c>
      <c r="F5" s="127" t="s">
        <v>1722</v>
      </c>
      <c r="G5" s="127"/>
      <c r="H5" s="127" t="s">
        <v>2244</v>
      </c>
      <c r="I5" s="127" t="s">
        <v>144</v>
      </c>
      <c r="J5" s="127"/>
      <c r="K5" s="127" t="s">
        <v>38</v>
      </c>
      <c r="L5" s="128">
        <v>650000</v>
      </c>
    </row>
    <row r="6" spans="1:12" x14ac:dyDescent="0.2">
      <c r="A6" s="127" t="s">
        <v>2252</v>
      </c>
      <c r="B6" s="127" t="s">
        <v>2250</v>
      </c>
      <c r="C6" s="127" t="s">
        <v>1721</v>
      </c>
      <c r="D6" s="127">
        <v>4909</v>
      </c>
      <c r="E6" s="127" t="s">
        <v>2251</v>
      </c>
      <c r="F6" s="127" t="s">
        <v>1722</v>
      </c>
      <c r="G6" s="127"/>
      <c r="H6" s="127" t="s">
        <v>2244</v>
      </c>
      <c r="I6" s="127" t="s">
        <v>144</v>
      </c>
      <c r="J6" s="127"/>
      <c r="K6" s="127" t="s">
        <v>40</v>
      </c>
      <c r="L6" s="128">
        <v>200000</v>
      </c>
    </row>
    <row r="7" spans="1:12" x14ac:dyDescent="0.2">
      <c r="A7" s="127" t="s">
        <v>2253</v>
      </c>
      <c r="B7" s="127" t="s">
        <v>2250</v>
      </c>
      <c r="C7" s="127" t="s">
        <v>1721</v>
      </c>
      <c r="D7" s="127">
        <v>4909</v>
      </c>
      <c r="E7" s="127" t="s">
        <v>2251</v>
      </c>
      <c r="F7" s="127" t="s">
        <v>1722</v>
      </c>
      <c r="G7" s="127"/>
      <c r="H7" s="127" t="s">
        <v>2244</v>
      </c>
      <c r="I7" s="127" t="s">
        <v>144</v>
      </c>
      <c r="J7" s="127"/>
      <c r="K7" s="127" t="s">
        <v>38</v>
      </c>
      <c r="L7" s="128">
        <v>100000</v>
      </c>
    </row>
    <row r="8" spans="1:12" x14ac:dyDescent="0.2">
      <c r="A8" s="127" t="s">
        <v>2256</v>
      </c>
      <c r="B8" s="127" t="s">
        <v>2254</v>
      </c>
      <c r="C8" s="127" t="s">
        <v>1721</v>
      </c>
      <c r="D8" s="127">
        <v>4908</v>
      </c>
      <c r="E8" s="127" t="s">
        <v>2255</v>
      </c>
      <c r="F8" s="127" t="s">
        <v>1722</v>
      </c>
      <c r="H8" s="127" t="s">
        <v>2244</v>
      </c>
      <c r="I8" s="127" t="s">
        <v>144</v>
      </c>
      <c r="K8" s="127" t="s">
        <v>40</v>
      </c>
      <c r="L8" s="128">
        <v>400000</v>
      </c>
    </row>
    <row r="9" spans="1:12" x14ac:dyDescent="0.2">
      <c r="A9" s="127" t="s">
        <v>2257</v>
      </c>
      <c r="B9" s="127" t="s">
        <v>2254</v>
      </c>
      <c r="C9" s="127" t="s">
        <v>1721</v>
      </c>
      <c r="D9" s="127">
        <v>4908</v>
      </c>
      <c r="E9" s="127" t="s">
        <v>2255</v>
      </c>
      <c r="F9" s="127" t="s">
        <v>1722</v>
      </c>
      <c r="H9" s="127" t="s">
        <v>2244</v>
      </c>
      <c r="I9" s="127" t="s">
        <v>144</v>
      </c>
      <c r="K9" s="127" t="s">
        <v>38</v>
      </c>
      <c r="L9" s="128">
        <v>200000</v>
      </c>
    </row>
  </sheetData>
  <sheetProtection algorithmName="SHA-512" hashValue="LshW/UqmQOL3USfUZt5JM5aTtad57wwM+rvzn0Y1tx9k6Rhi+aLDkX8VmFRiIeKmuMfcjNqNgB99EfgD1gH3XA==" saltValue="F5pqaHSunz+GsDzB8BFEOQ==" spinCount="100000" sheet="1" objects="1" scenarios="1" pivotTables="0"/>
  <autoFilter ref="A1:L9"/>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73"/>
  <sheetViews>
    <sheetView showGridLines="0" showRowColHeaders="0" workbookViewId="0">
      <selection activeCell="D3" sqref="D3"/>
    </sheetView>
  </sheetViews>
  <sheetFormatPr defaultRowHeight="12.75" x14ac:dyDescent="0.2"/>
  <cols>
    <col min="1" max="1" width="13.7109375" customWidth="1"/>
    <col min="2" max="2" width="13.28515625" customWidth="1"/>
    <col min="3" max="3" width="18.42578125" customWidth="1"/>
    <col min="4" max="4" width="6.28515625" customWidth="1"/>
    <col min="5" max="5" width="48" bestFit="1" customWidth="1"/>
    <col min="6" max="6" width="16.85546875" customWidth="1"/>
    <col min="7" max="7" width="14" customWidth="1"/>
    <col min="9" max="9" width="16.140625" customWidth="1"/>
    <col min="10" max="10" width="15.85546875" customWidth="1"/>
    <col min="11" max="11" width="11.28515625" customWidth="1"/>
    <col min="12" max="12" width="10.42578125" customWidth="1"/>
    <col min="13" max="13" width="7.28515625" customWidth="1"/>
  </cols>
  <sheetData>
    <row r="1" spans="1:13" x14ac:dyDescent="0.2">
      <c r="A1" s="132" t="s">
        <v>123</v>
      </c>
      <c r="B1" s="132" t="s">
        <v>124</v>
      </c>
      <c r="C1" s="132" t="s">
        <v>125</v>
      </c>
      <c r="D1" s="132" t="s">
        <v>126</v>
      </c>
      <c r="E1" s="132" t="s">
        <v>127</v>
      </c>
      <c r="F1" s="132" t="s">
        <v>128</v>
      </c>
      <c r="G1" s="132" t="s">
        <v>207</v>
      </c>
      <c r="H1" s="132" t="s">
        <v>208</v>
      </c>
      <c r="I1" s="132" t="s">
        <v>209</v>
      </c>
      <c r="J1" s="132" t="s">
        <v>210</v>
      </c>
      <c r="K1" s="132" t="s">
        <v>211</v>
      </c>
      <c r="L1" s="132" t="s">
        <v>212</v>
      </c>
      <c r="M1" s="132" t="s">
        <v>213</v>
      </c>
    </row>
    <row r="2" spans="1:13" x14ac:dyDescent="0.2">
      <c r="A2" s="133" t="s">
        <v>1947</v>
      </c>
      <c r="B2" s="133" t="s">
        <v>1948</v>
      </c>
      <c r="C2" s="133" t="s">
        <v>139</v>
      </c>
      <c r="D2" s="134">
        <v>8066</v>
      </c>
      <c r="E2" s="133" t="s">
        <v>1949</v>
      </c>
      <c r="F2" s="133" t="s">
        <v>144</v>
      </c>
      <c r="G2" s="133" t="s">
        <v>144</v>
      </c>
      <c r="H2" s="133" t="s">
        <v>67</v>
      </c>
      <c r="I2" s="133" t="s">
        <v>68</v>
      </c>
      <c r="J2" s="133" t="s">
        <v>144</v>
      </c>
      <c r="K2" s="133" t="s">
        <v>144</v>
      </c>
      <c r="L2" s="133" t="s">
        <v>144</v>
      </c>
      <c r="M2" s="135">
        <v>499.99</v>
      </c>
    </row>
    <row r="3" spans="1:13" x14ac:dyDescent="0.2">
      <c r="A3" s="133" t="s">
        <v>1950</v>
      </c>
      <c r="B3" s="133" t="s">
        <v>1951</v>
      </c>
      <c r="C3" s="133" t="s">
        <v>139</v>
      </c>
      <c r="D3" s="134">
        <v>8067</v>
      </c>
      <c r="E3" s="133" t="s">
        <v>1952</v>
      </c>
      <c r="F3" s="133" t="s">
        <v>144</v>
      </c>
      <c r="G3" s="133" t="s">
        <v>144</v>
      </c>
      <c r="H3" s="133" t="s">
        <v>67</v>
      </c>
      <c r="I3" s="133" t="s">
        <v>68</v>
      </c>
      <c r="J3" s="133" t="s">
        <v>144</v>
      </c>
      <c r="K3" s="133" t="s">
        <v>144</v>
      </c>
      <c r="L3" s="133" t="s">
        <v>144</v>
      </c>
      <c r="M3" s="135">
        <v>999.99</v>
      </c>
    </row>
    <row r="4" spans="1:13" x14ac:dyDescent="0.2">
      <c r="A4" s="133" t="s">
        <v>1953</v>
      </c>
      <c r="B4" s="133" t="s">
        <v>1954</v>
      </c>
      <c r="C4" s="133" t="s">
        <v>139</v>
      </c>
      <c r="D4" s="134">
        <v>8069</v>
      </c>
      <c r="E4" s="133" t="s">
        <v>1955</v>
      </c>
      <c r="F4" s="133" t="s">
        <v>144</v>
      </c>
      <c r="G4" s="133" t="s">
        <v>144</v>
      </c>
      <c r="H4" s="133" t="s">
        <v>67</v>
      </c>
      <c r="I4" s="133" t="s">
        <v>68</v>
      </c>
      <c r="J4" s="133" t="s">
        <v>144</v>
      </c>
      <c r="K4" s="133" t="s">
        <v>144</v>
      </c>
      <c r="L4" s="133" t="s">
        <v>144</v>
      </c>
      <c r="M4" s="135">
        <v>1999.99</v>
      </c>
    </row>
    <row r="5" spans="1:13" x14ac:dyDescent="0.2">
      <c r="A5" s="133" t="s">
        <v>2441</v>
      </c>
      <c r="B5" s="133" t="s">
        <v>2442</v>
      </c>
      <c r="C5" s="133" t="s">
        <v>139</v>
      </c>
      <c r="D5" s="134">
        <v>8072</v>
      </c>
      <c r="E5" s="133" t="s">
        <v>2445</v>
      </c>
      <c r="F5" s="133" t="s">
        <v>144</v>
      </c>
      <c r="G5" s="133" t="s">
        <v>144</v>
      </c>
      <c r="H5" s="133" t="s">
        <v>67</v>
      </c>
      <c r="I5" s="133" t="s">
        <v>68</v>
      </c>
      <c r="J5" s="133" t="s">
        <v>144</v>
      </c>
      <c r="K5" s="133" t="s">
        <v>144</v>
      </c>
      <c r="L5" s="133" t="s">
        <v>144</v>
      </c>
      <c r="M5" s="135">
        <v>499.99</v>
      </c>
    </row>
    <row r="6" spans="1:13" x14ac:dyDescent="0.2">
      <c r="A6" s="133" t="s">
        <v>2443</v>
      </c>
      <c r="B6" s="133" t="s">
        <v>2444</v>
      </c>
      <c r="C6" s="133" t="s">
        <v>139</v>
      </c>
      <c r="D6" s="134">
        <v>8073</v>
      </c>
      <c r="E6" s="133" t="s">
        <v>2446</v>
      </c>
      <c r="F6" s="133" t="s">
        <v>144</v>
      </c>
      <c r="G6" s="133" t="s">
        <v>144</v>
      </c>
      <c r="H6" s="133" t="s">
        <v>67</v>
      </c>
      <c r="I6" s="133" t="s">
        <v>68</v>
      </c>
      <c r="J6" s="133" t="s">
        <v>144</v>
      </c>
      <c r="K6" s="133" t="s">
        <v>144</v>
      </c>
      <c r="L6" s="133" t="s">
        <v>144</v>
      </c>
      <c r="M6" s="135">
        <v>499.99</v>
      </c>
    </row>
    <row r="7" spans="1:13" x14ac:dyDescent="0.2">
      <c r="A7" s="133"/>
      <c r="B7" s="133"/>
      <c r="C7" s="133"/>
      <c r="D7" s="134"/>
      <c r="E7" s="133"/>
      <c r="F7" s="133"/>
      <c r="G7" s="133"/>
      <c r="H7" s="133"/>
      <c r="I7" s="133"/>
      <c r="J7" s="133"/>
      <c r="K7" s="133"/>
      <c r="L7" s="133"/>
      <c r="M7" s="135"/>
    </row>
    <row r="8" spans="1:13" x14ac:dyDescent="0.2">
      <c r="A8" s="133"/>
      <c r="B8" s="133"/>
      <c r="C8" s="133"/>
      <c r="D8" s="134"/>
      <c r="E8" s="133"/>
      <c r="F8" s="133"/>
      <c r="G8" s="133"/>
      <c r="H8" s="133"/>
      <c r="I8" s="133"/>
      <c r="J8" s="133"/>
      <c r="K8" s="133"/>
      <c r="L8" s="133"/>
      <c r="M8" s="135"/>
    </row>
    <row r="9" spans="1:13" x14ac:dyDescent="0.2">
      <c r="A9" s="133"/>
      <c r="B9" s="133"/>
      <c r="C9" s="133"/>
      <c r="D9" s="134"/>
      <c r="E9" s="133"/>
      <c r="F9" s="133"/>
      <c r="G9" s="133"/>
      <c r="H9" s="133"/>
      <c r="I9" s="133"/>
      <c r="J9" s="133"/>
      <c r="K9" s="133"/>
      <c r="L9" s="133"/>
      <c r="M9" s="135"/>
    </row>
    <row r="10" spans="1:13" x14ac:dyDescent="0.2">
      <c r="A10" s="133"/>
      <c r="B10" s="133"/>
      <c r="C10" s="133"/>
      <c r="D10" s="134"/>
      <c r="E10" s="133"/>
      <c r="F10" s="133"/>
      <c r="G10" s="133"/>
      <c r="H10" s="133"/>
      <c r="I10" s="133"/>
      <c r="J10" s="133"/>
      <c r="K10" s="133"/>
      <c r="L10" s="133"/>
      <c r="M10" s="135"/>
    </row>
    <row r="11" spans="1:13" x14ac:dyDescent="0.2">
      <c r="A11" s="133"/>
      <c r="B11" s="133"/>
      <c r="C11" s="133"/>
      <c r="D11" s="134"/>
      <c r="E11" s="133"/>
      <c r="F11" s="133"/>
      <c r="G11" s="133"/>
      <c r="H11" s="133"/>
      <c r="I11" s="133"/>
      <c r="J11" s="133"/>
      <c r="K11" s="133"/>
      <c r="L11" s="133"/>
      <c r="M11" s="135"/>
    </row>
    <row r="12" spans="1:13" x14ac:dyDescent="0.2">
      <c r="A12" s="133"/>
      <c r="B12" s="133"/>
      <c r="C12" s="133"/>
      <c r="D12" s="134"/>
      <c r="E12" s="133"/>
      <c r="F12" s="133"/>
      <c r="G12" s="133"/>
      <c r="H12" s="133"/>
      <c r="I12" s="133"/>
      <c r="J12" s="133"/>
      <c r="K12" s="133"/>
      <c r="L12" s="133"/>
      <c r="M12" s="135"/>
    </row>
    <row r="13" spans="1:13" x14ac:dyDescent="0.2">
      <c r="A13" s="133"/>
      <c r="B13" s="133"/>
      <c r="C13" s="133"/>
      <c r="D13" s="134"/>
      <c r="E13" s="133"/>
      <c r="F13" s="133"/>
      <c r="G13" s="133"/>
      <c r="H13" s="133"/>
      <c r="I13" s="133"/>
      <c r="J13" s="133"/>
      <c r="K13" s="133"/>
      <c r="L13" s="133"/>
      <c r="M13" s="135"/>
    </row>
    <row r="14" spans="1:13" x14ac:dyDescent="0.2">
      <c r="A14" s="133"/>
      <c r="B14" s="133"/>
      <c r="C14" s="133"/>
      <c r="D14" s="134"/>
      <c r="E14" s="133"/>
      <c r="F14" s="133"/>
      <c r="G14" s="133"/>
      <c r="H14" s="133"/>
      <c r="I14" s="133"/>
      <c r="J14" s="133"/>
      <c r="K14" s="133"/>
      <c r="L14" s="133"/>
      <c r="M14" s="135"/>
    </row>
    <row r="15" spans="1:13" x14ac:dyDescent="0.2">
      <c r="A15" s="133"/>
      <c r="B15" s="133"/>
      <c r="C15" s="133"/>
      <c r="D15" s="134"/>
      <c r="E15" s="133"/>
      <c r="F15" s="133"/>
      <c r="G15" s="133"/>
      <c r="H15" s="133"/>
      <c r="I15" s="133"/>
      <c r="J15" s="133"/>
      <c r="K15" s="133"/>
      <c r="L15" s="133"/>
      <c r="M15" s="135"/>
    </row>
    <row r="16" spans="1:13" x14ac:dyDescent="0.2">
      <c r="A16" s="133"/>
      <c r="B16" s="133"/>
      <c r="C16" s="133"/>
      <c r="D16" s="134"/>
      <c r="E16" s="133"/>
      <c r="F16" s="133"/>
      <c r="G16" s="133"/>
      <c r="H16" s="133"/>
      <c r="I16" s="133"/>
      <c r="J16" s="133"/>
      <c r="K16" s="133"/>
      <c r="L16" s="133"/>
      <c r="M16" s="135"/>
    </row>
    <row r="17" spans="1:13" x14ac:dyDescent="0.2">
      <c r="A17" s="133"/>
      <c r="B17" s="133"/>
      <c r="C17" s="133"/>
      <c r="D17" s="134"/>
      <c r="E17" s="133"/>
      <c r="F17" s="133"/>
      <c r="G17" s="133"/>
      <c r="H17" s="133"/>
      <c r="I17" s="133"/>
      <c r="J17" s="133"/>
      <c r="K17" s="133"/>
      <c r="L17" s="133"/>
      <c r="M17" s="135"/>
    </row>
    <row r="18" spans="1:13" x14ac:dyDescent="0.2">
      <c r="A18" s="133"/>
      <c r="B18" s="133"/>
      <c r="C18" s="133"/>
      <c r="D18" s="134"/>
      <c r="E18" s="133"/>
      <c r="F18" s="133"/>
      <c r="G18" s="133"/>
      <c r="H18" s="133"/>
      <c r="I18" s="133"/>
      <c r="J18" s="133"/>
      <c r="K18" s="133"/>
      <c r="L18" s="133"/>
      <c r="M18" s="135"/>
    </row>
    <row r="19" spans="1:13" x14ac:dyDescent="0.2">
      <c r="A19" s="133"/>
      <c r="B19" s="133"/>
      <c r="C19" s="133"/>
      <c r="D19" s="134"/>
      <c r="E19" s="133"/>
      <c r="F19" s="133"/>
      <c r="G19" s="133"/>
      <c r="H19" s="133"/>
      <c r="I19" s="133"/>
      <c r="J19" s="133"/>
      <c r="K19" s="133"/>
      <c r="L19" s="133"/>
      <c r="M19" s="135"/>
    </row>
    <row r="20" spans="1:13" x14ac:dyDescent="0.2">
      <c r="A20" s="133"/>
      <c r="B20" s="133"/>
      <c r="C20" s="133"/>
      <c r="D20" s="134"/>
      <c r="E20" s="133"/>
      <c r="F20" s="133"/>
      <c r="G20" s="133"/>
      <c r="H20" s="133"/>
      <c r="I20" s="133"/>
      <c r="J20" s="133"/>
      <c r="K20" s="133"/>
      <c r="L20" s="133"/>
      <c r="M20" s="135"/>
    </row>
    <row r="21" spans="1:13" x14ac:dyDescent="0.2">
      <c r="A21" s="133"/>
      <c r="B21" s="133"/>
      <c r="C21" s="133"/>
      <c r="D21" s="134"/>
      <c r="E21" s="133"/>
      <c r="F21" s="133"/>
      <c r="G21" s="133"/>
      <c r="H21" s="133"/>
      <c r="I21" s="133"/>
      <c r="J21" s="133"/>
      <c r="K21" s="133"/>
      <c r="L21" s="133"/>
      <c r="M21" s="135"/>
    </row>
    <row r="22" spans="1:13" x14ac:dyDescent="0.2">
      <c r="A22" s="133"/>
      <c r="B22" s="133"/>
      <c r="C22" s="133"/>
      <c r="D22" s="134"/>
      <c r="E22" s="133"/>
      <c r="F22" s="133"/>
      <c r="G22" s="133"/>
      <c r="H22" s="133"/>
      <c r="I22" s="133"/>
      <c r="J22" s="133"/>
      <c r="K22" s="133"/>
      <c r="L22" s="133"/>
      <c r="M22" s="135"/>
    </row>
    <row r="23" spans="1:13" x14ac:dyDescent="0.2">
      <c r="A23" s="133"/>
      <c r="B23" s="133"/>
      <c r="C23" s="133"/>
      <c r="D23" s="134"/>
      <c r="E23" s="133"/>
      <c r="F23" s="133"/>
      <c r="G23" s="133"/>
      <c r="H23" s="133"/>
      <c r="I23" s="133"/>
      <c r="J23" s="133"/>
      <c r="K23" s="133"/>
      <c r="L23" s="133"/>
      <c r="M23" s="135"/>
    </row>
    <row r="24" spans="1:13" x14ac:dyDescent="0.2">
      <c r="A24" s="133"/>
      <c r="B24" s="133"/>
      <c r="C24" s="133"/>
      <c r="D24" s="134"/>
      <c r="E24" s="133"/>
      <c r="F24" s="133"/>
      <c r="G24" s="133"/>
      <c r="H24" s="133"/>
      <c r="I24" s="133"/>
      <c r="J24" s="133"/>
      <c r="K24" s="133"/>
      <c r="L24" s="133"/>
      <c r="M24" s="135"/>
    </row>
    <row r="25" spans="1:13" x14ac:dyDescent="0.2">
      <c r="A25" s="133"/>
      <c r="B25" s="133"/>
      <c r="C25" s="133"/>
      <c r="D25" s="134"/>
      <c r="E25" s="133"/>
      <c r="F25" s="133"/>
      <c r="G25" s="133"/>
      <c r="H25" s="133"/>
      <c r="I25" s="133"/>
      <c r="J25" s="133"/>
      <c r="K25" s="133"/>
      <c r="L25" s="133"/>
      <c r="M25" s="135"/>
    </row>
    <row r="26" spans="1:13" x14ac:dyDescent="0.2">
      <c r="A26" s="133"/>
      <c r="B26" s="133"/>
      <c r="C26" s="133"/>
      <c r="D26" s="134"/>
      <c r="E26" s="133"/>
      <c r="F26" s="133"/>
      <c r="G26" s="133"/>
      <c r="H26" s="133"/>
      <c r="I26" s="133"/>
      <c r="J26" s="133"/>
      <c r="K26" s="133"/>
      <c r="L26" s="133"/>
      <c r="M26" s="135"/>
    </row>
    <row r="27" spans="1:13" x14ac:dyDescent="0.2">
      <c r="A27" s="133"/>
      <c r="B27" s="133"/>
      <c r="C27" s="133"/>
      <c r="D27" s="134"/>
      <c r="E27" s="133"/>
      <c r="F27" s="133"/>
      <c r="G27" s="133"/>
      <c r="H27" s="133"/>
      <c r="I27" s="133"/>
      <c r="J27" s="133"/>
      <c r="K27" s="133"/>
      <c r="L27" s="133"/>
      <c r="M27" s="135"/>
    </row>
    <row r="28" spans="1:13" x14ac:dyDescent="0.2">
      <c r="A28" s="133"/>
      <c r="B28" s="133"/>
      <c r="C28" s="133"/>
      <c r="D28" s="134"/>
      <c r="E28" s="133"/>
      <c r="F28" s="133"/>
      <c r="G28" s="133"/>
      <c r="H28" s="133"/>
      <c r="I28" s="133"/>
      <c r="J28" s="133"/>
      <c r="K28" s="133"/>
      <c r="L28" s="133"/>
      <c r="M28" s="135"/>
    </row>
    <row r="29" spans="1:13" x14ac:dyDescent="0.2">
      <c r="A29" s="133"/>
      <c r="B29" s="133"/>
      <c r="C29" s="133"/>
      <c r="D29" s="134"/>
      <c r="E29" s="133"/>
      <c r="F29" s="133"/>
      <c r="G29" s="133"/>
      <c r="H29" s="133"/>
      <c r="I29" s="133"/>
      <c r="J29" s="133"/>
      <c r="K29" s="133"/>
      <c r="L29" s="133"/>
      <c r="M29" s="135"/>
    </row>
    <row r="30" spans="1:13" x14ac:dyDescent="0.2">
      <c r="A30" s="133"/>
      <c r="B30" s="133"/>
      <c r="C30" s="133"/>
      <c r="D30" s="134"/>
      <c r="E30" s="133"/>
      <c r="F30" s="133"/>
      <c r="G30" s="133"/>
      <c r="H30" s="133"/>
      <c r="I30" s="133"/>
      <c r="J30" s="133"/>
      <c r="K30" s="133"/>
      <c r="L30" s="133"/>
      <c r="M30" s="135"/>
    </row>
    <row r="31" spans="1:13" x14ac:dyDescent="0.2">
      <c r="A31" s="133"/>
      <c r="B31" s="133"/>
      <c r="C31" s="133"/>
      <c r="D31" s="134"/>
      <c r="E31" s="133"/>
      <c r="F31" s="133"/>
      <c r="G31" s="133"/>
      <c r="H31" s="133"/>
      <c r="I31" s="133"/>
      <c r="J31" s="133"/>
      <c r="K31" s="133"/>
      <c r="L31" s="133"/>
      <c r="M31" s="135"/>
    </row>
    <row r="32" spans="1:13" x14ac:dyDescent="0.2">
      <c r="A32" s="133"/>
      <c r="B32" s="133"/>
      <c r="C32" s="133"/>
      <c r="D32" s="134"/>
      <c r="E32" s="133"/>
      <c r="F32" s="133"/>
      <c r="G32" s="133"/>
      <c r="H32" s="133"/>
      <c r="I32" s="133"/>
      <c r="J32" s="133"/>
      <c r="K32" s="133"/>
      <c r="L32" s="133"/>
      <c r="M32" s="135"/>
    </row>
    <row r="33" spans="1:13" x14ac:dyDescent="0.2">
      <c r="A33" s="133"/>
      <c r="B33" s="133"/>
      <c r="C33" s="133"/>
      <c r="D33" s="134"/>
      <c r="E33" s="133"/>
      <c r="F33" s="133"/>
      <c r="G33" s="133"/>
      <c r="H33" s="133"/>
      <c r="I33" s="133"/>
      <c r="J33" s="133"/>
      <c r="K33" s="133"/>
      <c r="L33" s="133"/>
      <c r="M33" s="135"/>
    </row>
    <row r="34" spans="1:13" x14ac:dyDescent="0.2">
      <c r="A34" s="133"/>
      <c r="B34" s="133"/>
      <c r="C34" s="133"/>
      <c r="D34" s="134"/>
      <c r="E34" s="133"/>
      <c r="F34" s="133"/>
      <c r="G34" s="133"/>
      <c r="H34" s="133"/>
      <c r="I34" s="133"/>
      <c r="J34" s="133"/>
      <c r="K34" s="133"/>
      <c r="L34" s="133"/>
      <c r="M34" s="135"/>
    </row>
    <row r="35" spans="1:13" x14ac:dyDescent="0.2">
      <c r="A35" s="133"/>
      <c r="B35" s="133"/>
      <c r="C35" s="133"/>
      <c r="D35" s="134"/>
      <c r="E35" s="133"/>
      <c r="F35" s="133"/>
      <c r="G35" s="133"/>
      <c r="H35" s="133"/>
      <c r="I35" s="133"/>
      <c r="J35" s="133"/>
      <c r="K35" s="133"/>
      <c r="L35" s="133"/>
      <c r="M35" s="135"/>
    </row>
    <row r="36" spans="1:13" x14ac:dyDescent="0.2">
      <c r="A36" s="133"/>
      <c r="B36" s="133"/>
      <c r="C36" s="133"/>
      <c r="D36" s="134"/>
      <c r="E36" s="133"/>
      <c r="F36" s="133"/>
      <c r="G36" s="133"/>
      <c r="H36" s="133"/>
      <c r="I36" s="133"/>
      <c r="J36" s="133"/>
      <c r="K36" s="133"/>
      <c r="L36" s="133"/>
      <c r="M36" s="135"/>
    </row>
    <row r="37" spans="1:13" x14ac:dyDescent="0.2">
      <c r="A37" s="133"/>
      <c r="B37" s="133"/>
      <c r="C37" s="133"/>
      <c r="D37" s="134"/>
      <c r="E37" s="133"/>
      <c r="F37" s="133"/>
      <c r="G37" s="133"/>
      <c r="H37" s="133"/>
      <c r="I37" s="133"/>
      <c r="J37" s="133"/>
      <c r="K37" s="133"/>
      <c r="L37" s="133"/>
      <c r="M37" s="135"/>
    </row>
    <row r="38" spans="1:13" x14ac:dyDescent="0.2">
      <c r="A38" s="133"/>
      <c r="B38" s="133"/>
      <c r="C38" s="133"/>
      <c r="D38" s="134"/>
      <c r="E38" s="133"/>
      <c r="F38" s="133"/>
      <c r="G38" s="133"/>
      <c r="H38" s="133"/>
      <c r="I38" s="133"/>
      <c r="J38" s="133"/>
      <c r="K38" s="133"/>
      <c r="L38" s="133"/>
      <c r="M38" s="135"/>
    </row>
    <row r="39" spans="1:13" x14ac:dyDescent="0.2">
      <c r="A39" s="133"/>
      <c r="B39" s="133"/>
      <c r="C39" s="133"/>
      <c r="D39" s="134"/>
      <c r="E39" s="133"/>
      <c r="F39" s="133"/>
      <c r="G39" s="133"/>
      <c r="H39" s="133"/>
      <c r="I39" s="133"/>
      <c r="J39" s="133"/>
      <c r="K39" s="133"/>
      <c r="L39" s="133"/>
      <c r="M39" s="135"/>
    </row>
    <row r="40" spans="1:13" x14ac:dyDescent="0.2">
      <c r="A40" s="133"/>
      <c r="B40" s="133"/>
      <c r="C40" s="133"/>
      <c r="D40" s="134"/>
      <c r="E40" s="133"/>
      <c r="F40" s="133"/>
      <c r="G40" s="133"/>
      <c r="H40" s="133"/>
      <c r="I40" s="133"/>
      <c r="J40" s="133"/>
      <c r="K40" s="133"/>
      <c r="L40" s="133"/>
      <c r="M40" s="135"/>
    </row>
    <row r="41" spans="1:13" x14ac:dyDescent="0.2">
      <c r="A41" s="133"/>
      <c r="B41" s="133"/>
      <c r="C41" s="133"/>
      <c r="D41" s="134"/>
      <c r="E41" s="133"/>
      <c r="F41" s="133"/>
      <c r="G41" s="133"/>
      <c r="H41" s="133"/>
      <c r="I41" s="133"/>
      <c r="J41" s="133"/>
      <c r="K41" s="133"/>
      <c r="L41" s="133"/>
      <c r="M41" s="135"/>
    </row>
    <row r="42" spans="1:13" x14ac:dyDescent="0.2">
      <c r="A42" s="133"/>
      <c r="B42" s="133"/>
      <c r="C42" s="133"/>
      <c r="D42" s="134"/>
      <c r="E42" s="133"/>
      <c r="F42" s="133"/>
      <c r="G42" s="133"/>
      <c r="H42" s="133"/>
      <c r="I42" s="133"/>
      <c r="J42" s="133"/>
      <c r="K42" s="133"/>
      <c r="L42" s="133"/>
      <c r="M42" s="135"/>
    </row>
    <row r="43" spans="1:13" x14ac:dyDescent="0.2">
      <c r="A43" s="133"/>
      <c r="B43" s="133"/>
      <c r="C43" s="133"/>
      <c r="D43" s="134"/>
      <c r="E43" s="133"/>
      <c r="F43" s="133"/>
      <c r="G43" s="133"/>
      <c r="H43" s="133"/>
      <c r="I43" s="133"/>
      <c r="J43" s="133"/>
      <c r="K43" s="133"/>
      <c r="L43" s="133"/>
      <c r="M43" s="135"/>
    </row>
    <row r="44" spans="1:13" x14ac:dyDescent="0.2">
      <c r="A44" s="133"/>
      <c r="B44" s="133"/>
      <c r="C44" s="133"/>
      <c r="D44" s="134"/>
      <c r="E44" s="133"/>
      <c r="F44" s="133"/>
      <c r="G44" s="133"/>
      <c r="H44" s="133"/>
      <c r="I44" s="133"/>
      <c r="J44" s="133"/>
      <c r="K44" s="133"/>
      <c r="L44" s="133"/>
      <c r="M44" s="135"/>
    </row>
    <row r="45" spans="1:13" x14ac:dyDescent="0.2">
      <c r="A45" s="133"/>
      <c r="B45" s="133"/>
      <c r="C45" s="133"/>
      <c r="D45" s="134"/>
      <c r="E45" s="133"/>
      <c r="F45" s="133"/>
      <c r="G45" s="133"/>
      <c r="H45" s="133"/>
      <c r="I45" s="133"/>
      <c r="J45" s="133"/>
      <c r="K45" s="133"/>
      <c r="L45" s="133"/>
      <c r="M45" s="135"/>
    </row>
    <row r="46" spans="1:13" x14ac:dyDescent="0.2">
      <c r="A46" s="133"/>
      <c r="B46" s="133"/>
      <c r="C46" s="133"/>
      <c r="D46" s="134"/>
      <c r="E46" s="133"/>
      <c r="F46" s="133"/>
      <c r="G46" s="133"/>
      <c r="H46" s="133"/>
      <c r="I46" s="133"/>
      <c r="J46" s="133"/>
      <c r="K46" s="133"/>
      <c r="L46" s="133"/>
      <c r="M46" s="135"/>
    </row>
    <row r="47" spans="1:13" x14ac:dyDescent="0.2">
      <c r="A47" s="133"/>
      <c r="B47" s="133"/>
      <c r="C47" s="133"/>
      <c r="D47" s="134"/>
      <c r="E47" s="133"/>
      <c r="F47" s="133"/>
      <c r="G47" s="133"/>
      <c r="H47" s="133"/>
      <c r="I47" s="133"/>
      <c r="J47" s="133"/>
      <c r="K47" s="133"/>
      <c r="L47" s="133"/>
      <c r="M47" s="135"/>
    </row>
    <row r="48" spans="1:13" x14ac:dyDescent="0.2">
      <c r="A48" s="133"/>
      <c r="B48" s="133"/>
      <c r="C48" s="133"/>
      <c r="D48" s="134"/>
      <c r="E48" s="133"/>
      <c r="F48" s="133"/>
      <c r="G48" s="133"/>
      <c r="H48" s="133"/>
      <c r="I48" s="133"/>
      <c r="J48" s="133"/>
      <c r="K48" s="133"/>
      <c r="L48" s="133"/>
      <c r="M48" s="135"/>
    </row>
    <row r="49" spans="1:13" x14ac:dyDescent="0.2">
      <c r="A49" s="133"/>
      <c r="B49" s="133"/>
      <c r="C49" s="133"/>
      <c r="D49" s="134"/>
      <c r="E49" s="133"/>
      <c r="F49" s="133"/>
      <c r="G49" s="133"/>
      <c r="H49" s="133"/>
      <c r="I49" s="133"/>
      <c r="J49" s="133"/>
      <c r="K49" s="133"/>
      <c r="L49" s="133"/>
      <c r="M49" s="135"/>
    </row>
    <row r="50" spans="1:13" x14ac:dyDescent="0.2">
      <c r="A50" s="133"/>
      <c r="B50" s="133"/>
      <c r="C50" s="133"/>
      <c r="D50" s="134"/>
      <c r="E50" s="133"/>
      <c r="F50" s="133"/>
      <c r="G50" s="133"/>
      <c r="H50" s="133"/>
      <c r="I50" s="133"/>
      <c r="J50" s="133"/>
      <c r="K50" s="133"/>
      <c r="L50" s="133"/>
      <c r="M50" s="135"/>
    </row>
    <row r="51" spans="1:13" x14ac:dyDescent="0.2">
      <c r="A51" s="133"/>
      <c r="B51" s="133"/>
      <c r="C51" s="133"/>
      <c r="D51" s="134"/>
      <c r="E51" s="133"/>
      <c r="F51" s="133"/>
      <c r="G51" s="133"/>
      <c r="H51" s="133"/>
      <c r="I51" s="133"/>
      <c r="J51" s="133"/>
      <c r="K51" s="133"/>
      <c r="L51" s="133"/>
      <c r="M51" s="135"/>
    </row>
    <row r="52" spans="1:13" x14ac:dyDescent="0.2">
      <c r="A52" s="133"/>
      <c r="B52" s="133"/>
      <c r="C52" s="133"/>
      <c r="D52" s="134"/>
      <c r="E52" s="133"/>
      <c r="F52" s="133"/>
      <c r="G52" s="133"/>
      <c r="H52" s="133"/>
      <c r="I52" s="133"/>
      <c r="J52" s="133"/>
      <c r="K52" s="133"/>
      <c r="L52" s="133"/>
      <c r="M52" s="135"/>
    </row>
    <row r="53" spans="1:13" x14ac:dyDescent="0.2">
      <c r="A53" s="133"/>
      <c r="B53" s="133"/>
      <c r="C53" s="133"/>
      <c r="D53" s="134"/>
      <c r="E53" s="133"/>
      <c r="F53" s="133"/>
      <c r="G53" s="133"/>
      <c r="H53" s="133"/>
      <c r="I53" s="133"/>
      <c r="J53" s="133"/>
      <c r="K53" s="133"/>
      <c r="L53" s="133"/>
      <c r="M53" s="135"/>
    </row>
    <row r="54" spans="1:13" x14ac:dyDescent="0.2">
      <c r="A54" s="133"/>
      <c r="B54" s="133"/>
      <c r="C54" s="133"/>
      <c r="D54" s="134"/>
      <c r="E54" s="133"/>
      <c r="F54" s="133"/>
      <c r="G54" s="133"/>
      <c r="H54" s="133"/>
      <c r="I54" s="133"/>
      <c r="J54" s="133"/>
      <c r="K54" s="133"/>
      <c r="L54" s="133"/>
      <c r="M54" s="135"/>
    </row>
    <row r="55" spans="1:13" x14ac:dyDescent="0.2">
      <c r="A55" s="133"/>
      <c r="B55" s="133"/>
      <c r="C55" s="133"/>
      <c r="D55" s="134"/>
      <c r="E55" s="133"/>
      <c r="F55" s="133"/>
      <c r="G55" s="133"/>
      <c r="H55" s="133"/>
      <c r="I55" s="133"/>
      <c r="J55" s="133"/>
      <c r="K55" s="133"/>
      <c r="L55" s="133"/>
      <c r="M55" s="135"/>
    </row>
    <row r="56" spans="1:13" x14ac:dyDescent="0.2">
      <c r="A56" s="133"/>
      <c r="B56" s="133"/>
      <c r="C56" s="133"/>
      <c r="D56" s="134"/>
      <c r="E56" s="133"/>
      <c r="F56" s="133"/>
      <c r="G56" s="133"/>
      <c r="H56" s="133"/>
      <c r="I56" s="133"/>
      <c r="J56" s="133"/>
      <c r="K56" s="133"/>
      <c r="L56" s="133"/>
      <c r="M56" s="135"/>
    </row>
    <row r="57" spans="1:13" x14ac:dyDescent="0.2">
      <c r="A57" s="133"/>
      <c r="B57" s="133"/>
      <c r="C57" s="133"/>
      <c r="D57" s="134"/>
      <c r="E57" s="133"/>
      <c r="F57" s="133"/>
      <c r="G57" s="133"/>
      <c r="H57" s="133"/>
      <c r="I57" s="133"/>
      <c r="J57" s="133"/>
      <c r="K57" s="133"/>
      <c r="L57" s="133"/>
      <c r="M57" s="135"/>
    </row>
    <row r="58" spans="1:13" x14ac:dyDescent="0.2">
      <c r="A58" s="133"/>
      <c r="B58" s="133"/>
      <c r="C58" s="133"/>
      <c r="D58" s="134"/>
      <c r="E58" s="133"/>
      <c r="F58" s="133"/>
      <c r="G58" s="133"/>
      <c r="H58" s="133"/>
      <c r="I58" s="133"/>
      <c r="J58" s="133"/>
      <c r="K58" s="133"/>
      <c r="L58" s="133"/>
      <c r="M58" s="135"/>
    </row>
    <row r="59" spans="1:13" x14ac:dyDescent="0.2">
      <c r="A59" s="133"/>
      <c r="B59" s="133"/>
      <c r="C59" s="133"/>
      <c r="D59" s="134"/>
      <c r="E59" s="133"/>
      <c r="F59" s="133"/>
      <c r="G59" s="133"/>
      <c r="H59" s="133"/>
      <c r="I59" s="133"/>
      <c r="J59" s="133"/>
      <c r="K59" s="133"/>
      <c r="L59" s="133"/>
      <c r="M59" s="135"/>
    </row>
    <row r="60" spans="1:13" x14ac:dyDescent="0.2">
      <c r="A60" s="133"/>
      <c r="B60" s="133"/>
      <c r="C60" s="133"/>
      <c r="D60" s="134"/>
      <c r="E60" s="133"/>
      <c r="F60" s="133"/>
      <c r="G60" s="133"/>
      <c r="H60" s="133"/>
      <c r="I60" s="133"/>
      <c r="J60" s="133"/>
      <c r="K60" s="133"/>
      <c r="L60" s="133"/>
      <c r="M60" s="135"/>
    </row>
    <row r="61" spans="1:13" x14ac:dyDescent="0.2">
      <c r="A61" s="133"/>
      <c r="B61" s="133"/>
      <c r="C61" s="133"/>
      <c r="D61" s="134"/>
      <c r="E61" s="133"/>
      <c r="F61" s="133"/>
      <c r="G61" s="133"/>
      <c r="H61" s="133"/>
      <c r="I61" s="133"/>
      <c r="J61" s="133"/>
      <c r="K61" s="133"/>
      <c r="L61" s="133"/>
      <c r="M61" s="135"/>
    </row>
    <row r="62" spans="1:13" x14ac:dyDescent="0.2">
      <c r="A62" s="133"/>
      <c r="B62" s="133"/>
      <c r="C62" s="133"/>
      <c r="D62" s="134"/>
      <c r="E62" s="133"/>
      <c r="F62" s="133"/>
      <c r="G62" s="133"/>
      <c r="H62" s="133"/>
      <c r="I62" s="133"/>
      <c r="J62" s="133"/>
      <c r="K62" s="133"/>
      <c r="L62" s="133"/>
      <c r="M62" s="135"/>
    </row>
    <row r="63" spans="1:13" x14ac:dyDescent="0.2">
      <c r="A63" s="133"/>
      <c r="B63" s="133"/>
      <c r="C63" s="133"/>
      <c r="D63" s="134"/>
      <c r="E63" s="133"/>
      <c r="F63" s="133"/>
      <c r="G63" s="133"/>
      <c r="H63" s="133"/>
      <c r="I63" s="133"/>
      <c r="J63" s="133"/>
      <c r="K63" s="133"/>
      <c r="L63" s="133"/>
      <c r="M63" s="135"/>
    </row>
    <row r="64" spans="1:13" x14ac:dyDescent="0.2">
      <c r="A64" s="133"/>
      <c r="B64" s="133"/>
      <c r="C64" s="133"/>
      <c r="D64" s="134"/>
      <c r="E64" s="133"/>
      <c r="F64" s="133"/>
      <c r="G64" s="133"/>
      <c r="H64" s="133"/>
      <c r="I64" s="133"/>
      <c r="J64" s="133"/>
      <c r="K64" s="133"/>
      <c r="L64" s="133"/>
      <c r="M64" s="135"/>
    </row>
    <row r="65" spans="1:13" x14ac:dyDescent="0.2">
      <c r="A65" s="133"/>
      <c r="B65" s="133"/>
      <c r="C65" s="133"/>
      <c r="D65" s="134"/>
      <c r="E65" s="133"/>
      <c r="F65" s="133"/>
      <c r="G65" s="133"/>
      <c r="H65" s="133"/>
      <c r="I65" s="133"/>
      <c r="J65" s="133"/>
      <c r="K65" s="133"/>
      <c r="L65" s="133"/>
      <c r="M65" s="135"/>
    </row>
    <row r="66" spans="1:13" x14ac:dyDescent="0.2">
      <c r="A66" s="133"/>
      <c r="B66" s="133"/>
      <c r="C66" s="133"/>
      <c r="D66" s="134"/>
      <c r="E66" s="133"/>
      <c r="F66" s="133"/>
      <c r="G66" s="133"/>
      <c r="H66" s="133"/>
      <c r="I66" s="133"/>
      <c r="J66" s="133"/>
      <c r="K66" s="133"/>
      <c r="L66" s="133"/>
      <c r="M66" s="135"/>
    </row>
    <row r="67" spans="1:13" x14ac:dyDescent="0.2">
      <c r="A67" s="133"/>
      <c r="B67" s="133"/>
      <c r="C67" s="133"/>
      <c r="D67" s="134"/>
      <c r="E67" s="133"/>
      <c r="F67" s="133"/>
      <c r="G67" s="133"/>
      <c r="H67" s="133"/>
      <c r="I67" s="133"/>
      <c r="J67" s="133"/>
      <c r="K67" s="133"/>
      <c r="L67" s="133"/>
      <c r="M67" s="135"/>
    </row>
    <row r="68" spans="1:13" x14ac:dyDescent="0.2">
      <c r="A68" s="133"/>
      <c r="B68" s="133"/>
      <c r="C68" s="133"/>
      <c r="D68" s="134"/>
      <c r="E68" s="133"/>
      <c r="F68" s="133"/>
      <c r="G68" s="133"/>
      <c r="H68" s="133"/>
      <c r="I68" s="133"/>
      <c r="J68" s="133"/>
      <c r="K68" s="133"/>
      <c r="L68" s="133"/>
      <c r="M68" s="135"/>
    </row>
    <row r="69" spans="1:13" x14ac:dyDescent="0.2">
      <c r="A69" s="133"/>
      <c r="B69" s="133"/>
      <c r="C69" s="133"/>
      <c r="D69" s="134"/>
      <c r="E69" s="133"/>
      <c r="F69" s="133"/>
      <c r="G69" s="133"/>
      <c r="H69" s="133"/>
      <c r="I69" s="133"/>
      <c r="J69" s="133"/>
      <c r="K69" s="133"/>
      <c r="L69" s="133"/>
      <c r="M69" s="135"/>
    </row>
    <row r="70" spans="1:13" x14ac:dyDescent="0.2">
      <c r="A70" s="133"/>
      <c r="B70" s="133"/>
      <c r="C70" s="133"/>
      <c r="D70" s="134"/>
      <c r="E70" s="133"/>
      <c r="F70" s="133"/>
      <c r="G70" s="133"/>
      <c r="H70" s="133"/>
      <c r="I70" s="133"/>
      <c r="J70" s="133"/>
      <c r="K70" s="133"/>
      <c r="L70" s="133"/>
      <c r="M70" s="135"/>
    </row>
    <row r="71" spans="1:13" x14ac:dyDescent="0.2">
      <c r="A71" s="133"/>
      <c r="B71" s="133"/>
      <c r="C71" s="133"/>
      <c r="D71" s="134"/>
      <c r="E71" s="133"/>
      <c r="F71" s="133"/>
      <c r="G71" s="133"/>
      <c r="H71" s="133"/>
      <c r="I71" s="133"/>
      <c r="J71" s="133"/>
      <c r="K71" s="133"/>
      <c r="L71" s="133"/>
      <c r="M71" s="135"/>
    </row>
    <row r="72" spans="1:13" x14ac:dyDescent="0.2">
      <c r="A72" s="133"/>
      <c r="B72" s="133"/>
      <c r="C72" s="133"/>
      <c r="D72" s="134"/>
      <c r="E72" s="133"/>
      <c r="F72" s="133"/>
      <c r="G72" s="133"/>
      <c r="H72" s="133"/>
      <c r="I72" s="133"/>
      <c r="J72" s="133"/>
      <c r="K72" s="133"/>
      <c r="L72" s="133"/>
      <c r="M72" s="135"/>
    </row>
    <row r="73" spans="1:13" x14ac:dyDescent="0.2">
      <c r="A73" s="133"/>
      <c r="B73" s="133"/>
      <c r="C73" s="133"/>
      <c r="D73" s="134"/>
      <c r="E73" s="133"/>
      <c r="F73" s="133"/>
      <c r="G73" s="133"/>
      <c r="H73" s="133"/>
      <c r="I73" s="133"/>
      <c r="J73" s="133"/>
      <c r="K73" s="133"/>
      <c r="L73" s="133"/>
      <c r="M73" s="135"/>
    </row>
  </sheetData>
  <sheetProtection algorithmName="SHA-512" hashValue="tgHKRe0Thvj11vrlZog62uYN3F2jIrwCQ37d6weumtCSe1jfcIQcaW6zXjqClB2BnCpN+bjd281n9hnfrm1i6Q==" saltValue="KwT4t1XixVuvrr66ETU8Bg==" spinCount="100000" sheet="1" objects="1" scenarios="1" pivotTables="0"/>
  <phoneticPr fontId="1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sheetPr>
  <dimension ref="A1:Q201"/>
  <sheetViews>
    <sheetView showGridLines="0" showRowColHeaders="0" workbookViewId="0">
      <selection activeCell="D3" sqref="D3"/>
    </sheetView>
  </sheetViews>
  <sheetFormatPr defaultRowHeight="12.75" x14ac:dyDescent="0.25"/>
  <cols>
    <col min="1" max="1" width="1.42578125" style="25" customWidth="1"/>
    <col min="2" max="2" width="8.5703125" style="28" hidden="1" customWidth="1"/>
    <col min="3" max="3" width="49" style="28" customWidth="1"/>
    <col min="4" max="5" width="11.42578125" style="28" customWidth="1"/>
    <col min="6" max="6" width="16.5703125" style="28" hidden="1" customWidth="1"/>
    <col min="7" max="7" width="9.5703125" style="25" customWidth="1"/>
    <col min="8" max="8" width="9.140625" style="25" customWidth="1"/>
    <col min="9" max="10" width="8.85546875" style="25" customWidth="1"/>
    <col min="11" max="17" width="7.140625" style="25" customWidth="1"/>
    <col min="18" max="16384" width="9.140625" style="25"/>
  </cols>
  <sheetData>
    <row r="1" spans="1:17" s="4" customFormat="1" ht="7.5" customHeight="1" x14ac:dyDescent="0.2">
      <c r="A1" s="1"/>
      <c r="B1" s="1"/>
      <c r="C1" s="1"/>
      <c r="D1" s="2"/>
      <c r="E1" s="3"/>
      <c r="F1" s="3"/>
      <c r="G1" s="3"/>
      <c r="H1" s="3"/>
      <c r="I1" s="3"/>
      <c r="J1" s="3"/>
    </row>
    <row r="2" spans="1:17" s="4" customFormat="1" ht="13.5" customHeight="1" x14ac:dyDescent="0.2">
      <c r="A2" s="5"/>
      <c r="B2" s="100"/>
      <c r="C2" s="100"/>
      <c r="D2" s="100"/>
      <c r="E2" s="100"/>
      <c r="F2" s="100"/>
      <c r="G2" s="100"/>
      <c r="H2" s="100"/>
      <c r="I2" s="100"/>
      <c r="J2" s="100"/>
      <c r="K2" s="5"/>
      <c r="L2" s="5"/>
      <c r="M2" s="5"/>
      <c r="N2" s="5"/>
      <c r="O2" s="5"/>
      <c r="P2" s="5"/>
      <c r="Q2" s="5"/>
    </row>
    <row r="3" spans="1:17" s="4" customFormat="1" ht="13.5" customHeight="1" x14ac:dyDescent="0.2">
      <c r="A3" s="5"/>
      <c r="B3" s="100"/>
      <c r="C3" s="100"/>
      <c r="D3" s="100"/>
      <c r="E3" s="100"/>
      <c r="F3" s="100"/>
      <c r="G3" s="100"/>
      <c r="H3" s="100"/>
      <c r="I3" s="100"/>
      <c r="J3" s="100"/>
      <c r="K3" s="5"/>
      <c r="L3" s="5"/>
      <c r="M3" s="5"/>
      <c r="N3" s="5"/>
      <c r="O3" s="5"/>
      <c r="P3" s="5"/>
      <c r="Q3" s="5"/>
    </row>
    <row r="4" spans="1:17" s="4" customFormat="1" ht="12.75" customHeight="1" x14ac:dyDescent="0.2">
      <c r="A4" s="5"/>
      <c r="B4" s="100"/>
      <c r="C4" s="100"/>
      <c r="D4" s="100"/>
      <c r="E4" s="100"/>
      <c r="F4" s="100"/>
      <c r="G4" s="100"/>
      <c r="H4" s="100"/>
      <c r="I4" s="100"/>
      <c r="J4" s="100"/>
      <c r="K4" s="5"/>
      <c r="L4" s="5"/>
      <c r="M4" s="5"/>
      <c r="N4" s="5"/>
      <c r="O4" s="5"/>
      <c r="P4" s="5"/>
      <c r="Q4" s="5"/>
    </row>
    <row r="5" spans="1:17" s="6" customFormat="1" ht="4.5" customHeight="1" x14ac:dyDescent="0.25"/>
    <row r="6" spans="1:17" s="6" customFormat="1" ht="3.75" customHeight="1" x14ac:dyDescent="0.25">
      <c r="B6" s="29"/>
      <c r="C6" s="29"/>
      <c r="D6" s="29"/>
      <c r="E6" s="29"/>
      <c r="F6" s="29"/>
      <c r="G6" s="29"/>
      <c r="H6" s="29"/>
      <c r="I6" s="29"/>
      <c r="J6" s="29"/>
      <c r="K6" s="29"/>
      <c r="L6" s="29"/>
      <c r="M6" s="29"/>
      <c r="N6" s="29"/>
      <c r="O6" s="29"/>
      <c r="P6" s="29"/>
      <c r="Q6" s="29"/>
    </row>
    <row r="7" spans="1:17" s="6" customFormat="1" ht="10.5" customHeight="1" x14ac:dyDescent="0.25">
      <c r="B7" s="30"/>
      <c r="C7" s="69" t="str">
        <f ca="1">CONCATENATE("Price List applicable for ",Data!A9,". Effective from ",Data!A11,". ")</f>
        <v xml:space="preserve">Price List applicable for Russian Federation. Effective from January 1st 2016. </v>
      </c>
      <c r="D7" s="30"/>
      <c r="E7" s="30"/>
      <c r="F7" s="30"/>
      <c r="G7" s="30"/>
      <c r="H7" s="30"/>
      <c r="I7" s="30"/>
      <c r="J7" s="30"/>
      <c r="K7" s="30"/>
      <c r="L7" s="30"/>
      <c r="M7" s="30"/>
      <c r="N7" s="30"/>
      <c r="O7" s="30"/>
      <c r="P7" s="30"/>
      <c r="Q7" s="30"/>
    </row>
    <row r="8" spans="1:17" s="6" customFormat="1" ht="10.5" customHeight="1" x14ac:dyDescent="0.25">
      <c r="B8" s="30"/>
      <c r="C8" s="65" t="str">
        <f ca="1">CONCATENATE(Data!A5,". ",Data!A7)</f>
        <v>Kaspersky Lab. 39A/3 Leningradskoe Shosse Moscow, 125212. sales@kaspersky.com</v>
      </c>
      <c r="D8" s="30"/>
      <c r="E8" s="30"/>
      <c r="F8" s="30"/>
      <c r="G8" s="30"/>
      <c r="H8" s="30"/>
      <c r="I8" s="30"/>
      <c r="J8" s="30"/>
      <c r="K8" s="30"/>
      <c r="L8" s="30"/>
      <c r="M8" s="30"/>
      <c r="N8" s="30"/>
      <c r="O8" s="30"/>
      <c r="P8" s="30"/>
      <c r="Q8" s="30"/>
    </row>
    <row r="9" spans="1:17" ht="13.5" customHeight="1" x14ac:dyDescent="0.25">
      <c r="A9" s="32"/>
      <c r="B9" s="315" t="s">
        <v>214</v>
      </c>
      <c r="C9" s="316"/>
      <c r="D9" s="316"/>
      <c r="E9" s="316"/>
      <c r="F9" s="316"/>
      <c r="G9" s="316"/>
      <c r="H9" s="315" t="s">
        <v>130</v>
      </c>
      <c r="I9" s="316" t="s">
        <v>212</v>
      </c>
      <c r="J9" s="309"/>
      <c r="K9"/>
      <c r="L9"/>
      <c r="M9"/>
      <c r="N9" s="70"/>
      <c r="O9" s="70"/>
      <c r="P9" s="70"/>
      <c r="Q9" s="70"/>
    </row>
    <row r="10" spans="1:17" ht="13.5" x14ac:dyDescent="0.25">
      <c r="A10" s="32"/>
      <c r="B10" s="317"/>
      <c r="C10" s="318"/>
      <c r="D10" s="318"/>
      <c r="E10" s="318"/>
      <c r="F10" s="318"/>
      <c r="G10" s="318"/>
      <c r="H10" s="315" t="s">
        <v>184</v>
      </c>
      <c r="I10" s="315" t="s">
        <v>185</v>
      </c>
      <c r="J10" s="325" t="s">
        <v>197</v>
      </c>
      <c r="K10"/>
      <c r="L10"/>
      <c r="M10"/>
      <c r="N10" s="70"/>
      <c r="O10" s="70"/>
      <c r="P10" s="70"/>
      <c r="Q10" s="70"/>
    </row>
    <row r="11" spans="1:17" ht="13.5" x14ac:dyDescent="0.25">
      <c r="B11" s="319" t="s">
        <v>126</v>
      </c>
      <c r="C11" s="319" t="s">
        <v>127</v>
      </c>
      <c r="D11" s="320" t="s">
        <v>208</v>
      </c>
      <c r="E11" s="321" t="s">
        <v>131</v>
      </c>
      <c r="F11" s="320" t="s">
        <v>207</v>
      </c>
      <c r="G11" s="319" t="s">
        <v>132</v>
      </c>
      <c r="H11" s="322" t="s">
        <v>38</v>
      </c>
      <c r="I11" s="322" t="s">
        <v>38</v>
      </c>
      <c r="J11" s="323" t="s">
        <v>38</v>
      </c>
      <c r="K11"/>
      <c r="L11"/>
      <c r="M11"/>
      <c r="N11" s="70"/>
      <c r="O11" s="70"/>
      <c r="P11" s="70"/>
      <c r="Q11" s="70"/>
    </row>
    <row r="12" spans="1:17" ht="13.5" x14ac:dyDescent="0.25">
      <c r="B12" s="311">
        <v>1149</v>
      </c>
      <c r="C12" s="307" t="s">
        <v>2437</v>
      </c>
      <c r="D12" s="307" t="s">
        <v>37</v>
      </c>
      <c r="E12" s="307" t="s">
        <v>377</v>
      </c>
      <c r="F12" s="307" t="s">
        <v>36</v>
      </c>
      <c r="G12" s="307" t="s">
        <v>2435</v>
      </c>
      <c r="H12" s="311">
        <v>1320</v>
      </c>
      <c r="I12" s="324"/>
      <c r="J12" s="324"/>
      <c r="K12"/>
      <c r="L12"/>
      <c r="M12"/>
      <c r="N12" s="26"/>
      <c r="O12" s="26"/>
      <c r="P12" s="26"/>
      <c r="Q12" s="26"/>
    </row>
    <row r="13" spans="1:17" ht="13.5" x14ac:dyDescent="0.25">
      <c r="B13" s="312"/>
      <c r="C13" s="310"/>
      <c r="D13" s="307" t="s">
        <v>378</v>
      </c>
      <c r="E13" s="307" t="s">
        <v>377</v>
      </c>
      <c r="F13" s="307" t="s">
        <v>36</v>
      </c>
      <c r="G13" s="307" t="s">
        <v>2436</v>
      </c>
      <c r="H13" s="313"/>
      <c r="I13" s="307">
        <v>990</v>
      </c>
      <c r="J13" s="307"/>
      <c r="K13"/>
      <c r="L13"/>
      <c r="M13"/>
      <c r="N13" s="26"/>
      <c r="O13" s="26"/>
      <c r="P13" s="26"/>
      <c r="Q13" s="26"/>
    </row>
    <row r="14" spans="1:17" ht="13.5" x14ac:dyDescent="0.25">
      <c r="B14" s="313">
        <v>1849</v>
      </c>
      <c r="C14" s="307" t="s">
        <v>2121</v>
      </c>
      <c r="D14" s="307" t="s">
        <v>37</v>
      </c>
      <c r="E14" s="307" t="s">
        <v>1995</v>
      </c>
      <c r="F14" s="307" t="s">
        <v>286</v>
      </c>
      <c r="G14" s="307" t="s">
        <v>1994</v>
      </c>
      <c r="H14" s="313">
        <v>1800</v>
      </c>
      <c r="I14" s="307">
        <v>1320</v>
      </c>
      <c r="J14" s="307"/>
      <c r="K14"/>
      <c r="L14"/>
      <c r="M14"/>
      <c r="N14" s="26"/>
      <c r="O14" s="26"/>
      <c r="P14" s="26"/>
      <c r="Q14" s="26"/>
    </row>
    <row r="15" spans="1:17" ht="13.5" x14ac:dyDescent="0.25">
      <c r="B15" s="312"/>
      <c r="C15" s="310"/>
      <c r="D15" s="310"/>
      <c r="E15" s="307" t="s">
        <v>287</v>
      </c>
      <c r="F15" s="307" t="s">
        <v>286</v>
      </c>
      <c r="G15" s="307" t="s">
        <v>1997</v>
      </c>
      <c r="H15" s="313">
        <v>1990</v>
      </c>
      <c r="I15" s="307"/>
      <c r="J15" s="307"/>
      <c r="K15"/>
      <c r="L15"/>
      <c r="M15"/>
      <c r="N15" s="26"/>
      <c r="O15" s="26"/>
      <c r="P15" s="26"/>
      <c r="Q15" s="26"/>
    </row>
    <row r="16" spans="1:17" ht="13.5" x14ac:dyDescent="0.25">
      <c r="B16" s="312"/>
      <c r="C16" s="310"/>
      <c r="D16" s="310"/>
      <c r="E16" s="307" t="s">
        <v>1992</v>
      </c>
      <c r="F16" s="307" t="s">
        <v>286</v>
      </c>
      <c r="G16" s="307" t="s">
        <v>1999</v>
      </c>
      <c r="H16" s="313">
        <v>3900</v>
      </c>
      <c r="I16" s="307"/>
      <c r="J16" s="307"/>
      <c r="K16"/>
      <c r="L16"/>
      <c r="M16"/>
      <c r="N16" s="26"/>
      <c r="O16" s="26"/>
      <c r="P16" s="26"/>
      <c r="Q16" s="26"/>
    </row>
    <row r="17" spans="2:17" ht="13.5" x14ac:dyDescent="0.25">
      <c r="B17" s="312"/>
      <c r="C17" s="310"/>
      <c r="D17" s="307" t="s">
        <v>378</v>
      </c>
      <c r="E17" s="307" t="s">
        <v>1995</v>
      </c>
      <c r="F17" s="307" t="s">
        <v>286</v>
      </c>
      <c r="G17" s="307" t="s">
        <v>2002</v>
      </c>
      <c r="H17" s="313"/>
      <c r="I17" s="307">
        <v>1320</v>
      </c>
      <c r="J17" s="307"/>
      <c r="K17"/>
      <c r="L17"/>
      <c r="M17"/>
      <c r="N17" s="26"/>
      <c r="O17" s="26"/>
      <c r="P17" s="26"/>
      <c r="Q17" s="26"/>
    </row>
    <row r="18" spans="2:17" ht="13.5" x14ac:dyDescent="0.25">
      <c r="B18" s="312"/>
      <c r="C18" s="310"/>
      <c r="D18" s="310"/>
      <c r="E18" s="307" t="s">
        <v>287</v>
      </c>
      <c r="F18" s="307" t="s">
        <v>286</v>
      </c>
      <c r="G18" s="307" t="s">
        <v>1989</v>
      </c>
      <c r="H18" s="313"/>
      <c r="I18" s="307">
        <v>1490</v>
      </c>
      <c r="J18" s="307"/>
      <c r="K18"/>
      <c r="L18"/>
      <c r="M18"/>
      <c r="N18" s="26"/>
      <c r="O18" s="26"/>
      <c r="P18" s="26"/>
      <c r="Q18" s="26"/>
    </row>
    <row r="19" spans="2:17" ht="13.5" x14ac:dyDescent="0.25">
      <c r="B19" s="312"/>
      <c r="C19" s="310"/>
      <c r="D19" s="310"/>
      <c r="E19" s="307" t="s">
        <v>1992</v>
      </c>
      <c r="F19" s="307" t="s">
        <v>286</v>
      </c>
      <c r="G19" s="307" t="s">
        <v>1991</v>
      </c>
      <c r="H19" s="313"/>
      <c r="I19" s="307">
        <v>2900</v>
      </c>
      <c r="J19" s="307"/>
      <c r="K19"/>
      <c r="L19"/>
      <c r="M19"/>
      <c r="N19" s="26"/>
      <c r="O19" s="26"/>
      <c r="P19" s="26"/>
      <c r="Q19" s="26"/>
    </row>
    <row r="20" spans="2:17" ht="13.5" x14ac:dyDescent="0.25">
      <c r="B20" s="313">
        <v>2126</v>
      </c>
      <c r="C20" s="307" t="s">
        <v>2268</v>
      </c>
      <c r="D20" s="307" t="s">
        <v>378</v>
      </c>
      <c r="E20" s="307" t="s">
        <v>2270</v>
      </c>
      <c r="F20" s="307" t="s">
        <v>2124</v>
      </c>
      <c r="G20" s="307" t="s">
        <v>2267</v>
      </c>
      <c r="H20" s="313">
        <v>399</v>
      </c>
      <c r="I20" s="307"/>
      <c r="J20" s="307"/>
      <c r="K20"/>
      <c r="L20"/>
      <c r="M20"/>
      <c r="N20" s="26"/>
      <c r="O20" s="26"/>
      <c r="P20" s="26"/>
      <c r="Q20" s="26"/>
    </row>
    <row r="21" spans="2:17" ht="13.5" x14ac:dyDescent="0.25">
      <c r="B21" s="313">
        <v>2128</v>
      </c>
      <c r="C21" s="308" t="s">
        <v>2239</v>
      </c>
      <c r="D21" s="308" t="s">
        <v>39</v>
      </c>
      <c r="E21" s="308" t="s">
        <v>2241</v>
      </c>
      <c r="F21" s="308" t="s">
        <v>2004</v>
      </c>
      <c r="G21" s="308" t="s">
        <v>2218</v>
      </c>
      <c r="H21" s="313">
        <v>3900</v>
      </c>
      <c r="I21" s="307">
        <v>2340</v>
      </c>
      <c r="J21" s="307">
        <v>1950</v>
      </c>
      <c r="K21"/>
      <c r="L21"/>
      <c r="M21"/>
      <c r="N21" s="26"/>
      <c r="O21" s="26"/>
      <c r="P21" s="26"/>
      <c r="Q21" s="26"/>
    </row>
    <row r="22" spans="2:17" ht="13.5" x14ac:dyDescent="0.25">
      <c r="B22"/>
      <c r="C22"/>
      <c r="D22"/>
      <c r="E22"/>
      <c r="F22"/>
      <c r="G22"/>
      <c r="H22"/>
      <c r="I22"/>
      <c r="J22"/>
      <c r="K22"/>
      <c r="L22"/>
      <c r="M22"/>
      <c r="N22" s="26"/>
      <c r="O22" s="26"/>
      <c r="P22" s="26"/>
      <c r="Q22" s="26"/>
    </row>
    <row r="23" spans="2:17" ht="13.5" x14ac:dyDescent="0.25">
      <c r="B23"/>
      <c r="C23"/>
      <c r="D23"/>
      <c r="E23"/>
      <c r="F23"/>
      <c r="G23"/>
      <c r="H23"/>
      <c r="I23"/>
      <c r="J23"/>
      <c r="K23"/>
      <c r="L23"/>
      <c r="M23"/>
      <c r="N23" s="26"/>
      <c r="O23" s="26"/>
      <c r="P23" s="26"/>
      <c r="Q23" s="26"/>
    </row>
    <row r="24" spans="2:17" ht="13.5" x14ac:dyDescent="0.25">
      <c r="B24"/>
      <c r="C24"/>
      <c r="D24"/>
      <c r="E24"/>
      <c r="F24"/>
      <c r="G24"/>
      <c r="H24"/>
      <c r="I24"/>
      <c r="J24"/>
      <c r="K24"/>
      <c r="L24"/>
      <c r="M24"/>
      <c r="N24" s="26"/>
      <c r="O24" s="26"/>
      <c r="P24" s="26"/>
      <c r="Q24" s="26"/>
    </row>
    <row r="25" spans="2:17" ht="13.5" x14ac:dyDescent="0.25">
      <c r="B25"/>
      <c r="C25"/>
      <c r="D25"/>
      <c r="E25"/>
      <c r="F25"/>
      <c r="G25"/>
      <c r="H25"/>
      <c r="I25"/>
      <c r="J25"/>
      <c r="K25"/>
      <c r="L25"/>
      <c r="M25"/>
      <c r="N25" s="26"/>
      <c r="O25" s="26"/>
      <c r="P25" s="26"/>
      <c r="Q25" s="26"/>
    </row>
    <row r="26" spans="2:17" ht="13.5" x14ac:dyDescent="0.25">
      <c r="B26"/>
      <c r="C26"/>
      <c r="D26"/>
      <c r="E26"/>
      <c r="F26"/>
      <c r="G26"/>
      <c r="H26"/>
      <c r="I26"/>
      <c r="J26"/>
      <c r="K26"/>
      <c r="L26"/>
      <c r="M26"/>
      <c r="N26" s="26"/>
      <c r="O26" s="26"/>
      <c r="P26" s="26"/>
      <c r="Q26" s="26"/>
    </row>
    <row r="27" spans="2:17" ht="13.5" x14ac:dyDescent="0.25">
      <c r="B27"/>
      <c r="C27"/>
      <c r="D27"/>
      <c r="E27"/>
      <c r="F27"/>
      <c r="G27"/>
      <c r="H27"/>
      <c r="I27"/>
      <c r="J27"/>
      <c r="K27"/>
      <c r="L27"/>
      <c r="M27"/>
      <c r="N27" s="26"/>
      <c r="O27" s="26"/>
      <c r="P27" s="26"/>
      <c r="Q27" s="26"/>
    </row>
    <row r="28" spans="2:17" ht="13.5" x14ac:dyDescent="0.25">
      <c r="B28"/>
      <c r="C28"/>
      <c r="D28"/>
      <c r="E28"/>
      <c r="F28"/>
      <c r="G28"/>
      <c r="H28"/>
      <c r="I28"/>
      <c r="J28"/>
      <c r="K28"/>
      <c r="L28"/>
      <c r="M28"/>
      <c r="N28" s="26"/>
      <c r="O28" s="26"/>
      <c r="P28" s="26"/>
      <c r="Q28" s="26"/>
    </row>
    <row r="29" spans="2:17" ht="13.5" x14ac:dyDescent="0.25">
      <c r="B29"/>
      <c r="C29"/>
      <c r="D29"/>
      <c r="E29"/>
      <c r="F29"/>
      <c r="G29"/>
      <c r="H29"/>
      <c r="I29"/>
      <c r="J29"/>
      <c r="K29"/>
      <c r="L29"/>
      <c r="M29"/>
      <c r="N29" s="26"/>
      <c r="O29" s="26"/>
      <c r="P29" s="26"/>
      <c r="Q29" s="26"/>
    </row>
    <row r="30" spans="2:17" ht="13.5" x14ac:dyDescent="0.25">
      <c r="B30"/>
      <c r="C30"/>
      <c r="D30"/>
      <c r="E30"/>
      <c r="F30"/>
      <c r="G30"/>
      <c r="H30"/>
      <c r="I30"/>
      <c r="J30"/>
      <c r="K30"/>
      <c r="L30"/>
      <c r="M30"/>
      <c r="N30" s="26"/>
      <c r="O30" s="26"/>
      <c r="P30" s="26"/>
      <c r="Q30" s="26"/>
    </row>
    <row r="31" spans="2:17" ht="13.5" x14ac:dyDescent="0.25">
      <c r="B31"/>
      <c r="C31"/>
      <c r="D31"/>
      <c r="E31"/>
      <c r="F31"/>
      <c r="G31"/>
      <c r="H31"/>
      <c r="I31"/>
      <c r="J31"/>
      <c r="K31"/>
      <c r="L31"/>
      <c r="M31"/>
      <c r="N31" s="26"/>
      <c r="O31" s="26"/>
      <c r="P31" s="26"/>
      <c r="Q31" s="26"/>
    </row>
    <row r="32" spans="2:17" ht="13.5" x14ac:dyDescent="0.25">
      <c r="B32"/>
      <c r="C32"/>
      <c r="D32"/>
      <c r="E32"/>
      <c r="F32"/>
      <c r="G32"/>
      <c r="H32"/>
      <c r="I32"/>
      <c r="J32"/>
      <c r="K32"/>
      <c r="L32"/>
      <c r="M32"/>
      <c r="N32" s="26"/>
      <c r="O32" s="26"/>
      <c r="P32" s="26"/>
      <c r="Q32" s="26"/>
    </row>
    <row r="33" spans="2:17" ht="13.5" x14ac:dyDescent="0.25">
      <c r="B33"/>
      <c r="C33"/>
      <c r="D33"/>
      <c r="E33"/>
      <c r="F33"/>
      <c r="G33"/>
      <c r="H33"/>
      <c r="I33"/>
      <c r="J33"/>
      <c r="K33"/>
      <c r="L33"/>
      <c r="M33"/>
      <c r="N33" s="26"/>
      <c r="O33" s="26"/>
      <c r="P33" s="26"/>
      <c r="Q33" s="26"/>
    </row>
    <row r="34" spans="2:17" ht="13.5" x14ac:dyDescent="0.25">
      <c r="B34"/>
      <c r="C34"/>
      <c r="D34"/>
      <c r="E34"/>
      <c r="F34"/>
      <c r="G34"/>
      <c r="H34"/>
      <c r="I34"/>
      <c r="J34"/>
      <c r="K34"/>
      <c r="L34"/>
      <c r="M34"/>
      <c r="N34" s="26"/>
      <c r="O34" s="26"/>
      <c r="P34" s="26"/>
      <c r="Q34" s="26"/>
    </row>
    <row r="35" spans="2:17" ht="13.5" x14ac:dyDescent="0.25">
      <c r="B35"/>
      <c r="C35"/>
      <c r="D35"/>
      <c r="E35"/>
      <c r="F35"/>
      <c r="G35"/>
      <c r="H35"/>
      <c r="I35"/>
      <c r="J35"/>
      <c r="K35"/>
      <c r="L35"/>
      <c r="M35"/>
      <c r="N35" s="26"/>
      <c r="O35" s="26"/>
      <c r="P35" s="26"/>
      <c r="Q35" s="26"/>
    </row>
    <row r="36" spans="2:17" ht="13.5" x14ac:dyDescent="0.25">
      <c r="B36"/>
      <c r="C36"/>
      <c r="D36"/>
      <c r="E36"/>
      <c r="F36"/>
      <c r="G36"/>
      <c r="H36"/>
      <c r="I36"/>
      <c r="J36"/>
      <c r="K36"/>
      <c r="L36"/>
      <c r="M36"/>
      <c r="N36" s="26"/>
      <c r="O36" s="26"/>
      <c r="P36" s="26"/>
      <c r="Q36" s="26"/>
    </row>
    <row r="37" spans="2:17" ht="13.5" x14ac:dyDescent="0.25">
      <c r="B37"/>
      <c r="C37"/>
      <c r="D37"/>
      <c r="E37"/>
      <c r="F37"/>
      <c r="G37"/>
      <c r="H37"/>
      <c r="I37"/>
      <c r="J37"/>
      <c r="K37"/>
      <c r="L37"/>
      <c r="M37"/>
      <c r="N37" s="26"/>
      <c r="O37" s="26"/>
      <c r="P37" s="26"/>
      <c r="Q37" s="26"/>
    </row>
    <row r="38" spans="2:17" ht="13.5" x14ac:dyDescent="0.25">
      <c r="B38"/>
      <c r="C38"/>
      <c r="D38"/>
      <c r="E38"/>
      <c r="F38"/>
      <c r="G38"/>
      <c r="H38"/>
      <c r="I38"/>
      <c r="J38"/>
      <c r="K38"/>
      <c r="L38"/>
      <c r="M38"/>
      <c r="N38" s="26"/>
      <c r="O38" s="26"/>
      <c r="P38" s="26"/>
      <c r="Q38" s="26"/>
    </row>
    <row r="39" spans="2:17" ht="13.5" x14ac:dyDescent="0.25">
      <c r="B39"/>
      <c r="C39"/>
      <c r="D39"/>
      <c r="E39"/>
      <c r="F39"/>
      <c r="G39"/>
      <c r="H39"/>
      <c r="I39"/>
      <c r="J39"/>
      <c r="K39"/>
      <c r="L39"/>
      <c r="M39"/>
      <c r="N39" s="26"/>
      <c r="O39" s="26"/>
      <c r="P39" s="26"/>
      <c r="Q39" s="26"/>
    </row>
    <row r="40" spans="2:17" ht="13.5" x14ac:dyDescent="0.25">
      <c r="B40"/>
      <c r="C40"/>
      <c r="D40"/>
      <c r="E40"/>
      <c r="F40"/>
      <c r="G40"/>
      <c r="H40"/>
      <c r="I40"/>
      <c r="J40"/>
      <c r="K40"/>
      <c r="L40"/>
      <c r="M40"/>
      <c r="N40" s="26"/>
      <c r="O40" s="26"/>
      <c r="P40" s="26"/>
      <c r="Q40" s="26"/>
    </row>
    <row r="41" spans="2:17" ht="13.5" x14ac:dyDescent="0.25">
      <c r="B41"/>
      <c r="C41"/>
      <c r="D41"/>
      <c r="E41"/>
      <c r="F41"/>
      <c r="G41"/>
      <c r="H41"/>
      <c r="I41"/>
      <c r="J41"/>
      <c r="K41"/>
      <c r="L41"/>
      <c r="M41"/>
      <c r="N41" s="26"/>
      <c r="O41" s="26"/>
      <c r="P41" s="26"/>
      <c r="Q41" s="26"/>
    </row>
    <row r="42" spans="2:17" ht="13.5" x14ac:dyDescent="0.25">
      <c r="B42"/>
      <c r="C42"/>
      <c r="D42"/>
      <c r="E42"/>
      <c r="F42"/>
      <c r="G42"/>
      <c r="H42"/>
      <c r="I42"/>
      <c r="J42"/>
      <c r="K42"/>
      <c r="L42"/>
      <c r="M42"/>
      <c r="N42" s="26"/>
      <c r="O42" s="26"/>
      <c r="P42" s="26"/>
      <c r="Q42" s="26"/>
    </row>
    <row r="43" spans="2:17" ht="13.5" x14ac:dyDescent="0.25">
      <c r="B43"/>
      <c r="C43"/>
      <c r="D43"/>
      <c r="E43"/>
      <c r="F43"/>
      <c r="G43"/>
      <c r="H43"/>
      <c r="I43"/>
      <c r="J43"/>
      <c r="K43"/>
      <c r="L43"/>
      <c r="M43"/>
      <c r="N43" s="26"/>
      <c r="O43" s="26"/>
      <c r="P43" s="26"/>
      <c r="Q43" s="26"/>
    </row>
    <row r="44" spans="2:17" ht="13.5" x14ac:dyDescent="0.25">
      <c r="B44"/>
      <c r="C44"/>
      <c r="D44"/>
      <c r="E44"/>
      <c r="F44"/>
      <c r="G44"/>
      <c r="H44"/>
      <c r="I44"/>
      <c r="J44"/>
      <c r="K44"/>
      <c r="L44"/>
      <c r="M44"/>
      <c r="N44" s="26"/>
      <c r="O44" s="26"/>
      <c r="P44" s="26"/>
      <c r="Q44" s="26"/>
    </row>
    <row r="45" spans="2:17" ht="13.5" x14ac:dyDescent="0.25">
      <c r="B45"/>
      <c r="C45"/>
      <c r="D45"/>
      <c r="E45"/>
      <c r="F45"/>
      <c r="G45"/>
      <c r="H45"/>
      <c r="I45"/>
      <c r="J45"/>
      <c r="K45"/>
      <c r="L45"/>
      <c r="M45"/>
      <c r="N45" s="26"/>
      <c r="O45" s="26"/>
      <c r="P45" s="26"/>
      <c r="Q45" s="26"/>
    </row>
    <row r="46" spans="2:17" ht="13.5" x14ac:dyDescent="0.25">
      <c r="B46"/>
      <c r="C46"/>
      <c r="D46"/>
      <c r="E46"/>
      <c r="F46"/>
      <c r="G46"/>
      <c r="H46"/>
      <c r="I46"/>
      <c r="J46"/>
      <c r="K46"/>
      <c r="L46"/>
      <c r="M46"/>
      <c r="N46" s="26"/>
      <c r="O46" s="26"/>
      <c r="P46" s="26"/>
      <c r="Q46" s="26"/>
    </row>
    <row r="47" spans="2:17" ht="13.5" x14ac:dyDescent="0.25">
      <c r="B47"/>
      <c r="C47"/>
      <c r="D47"/>
      <c r="E47"/>
      <c r="F47"/>
      <c r="G47"/>
      <c r="H47"/>
      <c r="I47"/>
      <c r="J47"/>
      <c r="K47"/>
      <c r="L47"/>
      <c r="M47"/>
      <c r="N47" s="26"/>
      <c r="O47" s="26"/>
      <c r="P47" s="26"/>
      <c r="Q47" s="26"/>
    </row>
    <row r="48" spans="2:17" ht="13.5" x14ac:dyDescent="0.25">
      <c r="B48"/>
      <c r="C48"/>
      <c r="D48"/>
      <c r="E48"/>
      <c r="F48"/>
      <c r="G48"/>
      <c r="H48"/>
      <c r="I48"/>
      <c r="J48"/>
      <c r="K48"/>
      <c r="L48"/>
      <c r="M48"/>
      <c r="N48" s="26"/>
      <c r="O48" s="26"/>
      <c r="P48" s="26"/>
      <c r="Q48" s="26"/>
    </row>
    <row r="49" spans="2:17" ht="13.5" x14ac:dyDescent="0.25">
      <c r="B49"/>
      <c r="C49"/>
      <c r="D49"/>
      <c r="E49"/>
      <c r="F49"/>
      <c r="G49"/>
      <c r="H49"/>
      <c r="I49"/>
      <c r="J49"/>
      <c r="K49"/>
      <c r="L49"/>
      <c r="M49" s="26"/>
      <c r="N49" s="26"/>
      <c r="O49" s="26"/>
      <c r="P49" s="26"/>
      <c r="Q49" s="26"/>
    </row>
    <row r="50" spans="2:17" ht="13.5" x14ac:dyDescent="0.25">
      <c r="B50"/>
      <c r="C50"/>
      <c r="D50"/>
      <c r="E50"/>
      <c r="F50"/>
      <c r="G50"/>
      <c r="H50"/>
      <c r="I50"/>
      <c r="J50"/>
      <c r="K50"/>
      <c r="L50"/>
      <c r="M50" s="26"/>
      <c r="N50" s="26"/>
      <c r="O50" s="26"/>
      <c r="P50" s="26"/>
      <c r="Q50" s="26"/>
    </row>
    <row r="51" spans="2:17" ht="13.5" x14ac:dyDescent="0.25">
      <c r="B51"/>
      <c r="C51"/>
      <c r="D51"/>
      <c r="E51"/>
      <c r="F51"/>
      <c r="G51"/>
      <c r="H51"/>
      <c r="I51"/>
      <c r="J51"/>
      <c r="K51"/>
      <c r="L51"/>
      <c r="M51" s="26"/>
      <c r="N51" s="26"/>
      <c r="O51" s="26"/>
      <c r="P51" s="26"/>
      <c r="Q51" s="26"/>
    </row>
    <row r="52" spans="2:17" ht="13.5" x14ac:dyDescent="0.25">
      <c r="B52"/>
      <c r="C52"/>
      <c r="D52"/>
      <c r="E52"/>
      <c r="F52"/>
      <c r="G52"/>
      <c r="H52"/>
      <c r="I52"/>
      <c r="J52"/>
      <c r="K52"/>
      <c r="L52"/>
      <c r="M52" s="26"/>
      <c r="N52" s="26"/>
      <c r="O52" s="26"/>
      <c r="P52" s="26"/>
      <c r="Q52" s="26"/>
    </row>
    <row r="53" spans="2:17" ht="13.5" x14ac:dyDescent="0.25">
      <c r="B53"/>
      <c r="C53"/>
      <c r="D53"/>
      <c r="E53"/>
      <c r="F53"/>
      <c r="G53"/>
      <c r="H53"/>
      <c r="I53"/>
      <c r="J53"/>
      <c r="K53"/>
      <c r="L53"/>
      <c r="M53" s="26"/>
      <c r="N53" s="26"/>
      <c r="O53" s="26"/>
      <c r="P53" s="26"/>
      <c r="Q53" s="26"/>
    </row>
    <row r="54" spans="2:17" ht="13.5" x14ac:dyDescent="0.25">
      <c r="B54"/>
      <c r="C54"/>
      <c r="D54"/>
      <c r="E54"/>
      <c r="F54"/>
      <c r="G54"/>
      <c r="H54"/>
      <c r="I54"/>
      <c r="J54"/>
      <c r="K54"/>
      <c r="L54"/>
      <c r="M54" s="26"/>
      <c r="N54" s="26"/>
      <c r="O54" s="26"/>
      <c r="P54" s="26"/>
      <c r="Q54" s="26"/>
    </row>
    <row r="55" spans="2:17" ht="13.5" x14ac:dyDescent="0.25">
      <c r="B55"/>
      <c r="C55"/>
      <c r="D55"/>
      <c r="E55"/>
      <c r="F55"/>
      <c r="G55"/>
      <c r="H55"/>
      <c r="I55"/>
      <c r="J55"/>
      <c r="K55"/>
      <c r="L55"/>
      <c r="M55" s="26"/>
      <c r="N55" s="26"/>
      <c r="O55" s="26"/>
      <c r="P55" s="26"/>
      <c r="Q55" s="26"/>
    </row>
    <row r="56" spans="2:17" ht="13.5" x14ac:dyDescent="0.25">
      <c r="B56"/>
      <c r="C56"/>
      <c r="D56"/>
      <c r="E56"/>
      <c r="F56"/>
      <c r="G56"/>
      <c r="H56"/>
      <c r="I56"/>
      <c r="J56"/>
      <c r="K56"/>
      <c r="L56"/>
      <c r="M56" s="26"/>
      <c r="N56" s="26"/>
      <c r="O56" s="26"/>
      <c r="P56" s="26"/>
      <c r="Q56" s="26"/>
    </row>
    <row r="57" spans="2:17" x14ac:dyDescent="0.25">
      <c r="B57" s="32"/>
      <c r="C57" s="32"/>
      <c r="D57" s="32"/>
      <c r="E57" s="32"/>
      <c r="F57" s="32"/>
      <c r="G57" s="32"/>
      <c r="H57" s="26"/>
      <c r="I57" s="26"/>
      <c r="J57" s="26"/>
      <c r="K57" s="26"/>
      <c r="L57" s="26"/>
      <c r="M57" s="26"/>
      <c r="N57" s="26"/>
      <c r="O57" s="26"/>
      <c r="P57" s="26"/>
      <c r="Q57" s="26"/>
    </row>
    <row r="58" spans="2:17" x14ac:dyDescent="0.25">
      <c r="B58" s="32"/>
      <c r="C58" s="32"/>
      <c r="D58" s="32"/>
      <c r="E58" s="32"/>
      <c r="F58" s="32"/>
      <c r="G58" s="32"/>
      <c r="H58" s="26"/>
      <c r="I58" s="26"/>
      <c r="J58" s="26"/>
      <c r="K58" s="26"/>
      <c r="L58" s="26"/>
      <c r="M58" s="26"/>
      <c r="N58" s="26"/>
      <c r="O58" s="26"/>
      <c r="P58" s="26"/>
      <c r="Q58" s="26"/>
    </row>
    <row r="59" spans="2:17" x14ac:dyDescent="0.25">
      <c r="B59" s="32"/>
      <c r="C59" s="32"/>
      <c r="D59" s="32"/>
      <c r="E59" s="32"/>
      <c r="F59" s="32"/>
      <c r="G59" s="32"/>
      <c r="H59" s="26"/>
      <c r="I59" s="26"/>
      <c r="J59" s="26"/>
      <c r="K59" s="26"/>
      <c r="L59" s="26"/>
      <c r="M59" s="26"/>
      <c r="N59" s="26"/>
      <c r="O59" s="26"/>
      <c r="P59" s="26"/>
      <c r="Q59" s="26"/>
    </row>
    <row r="60" spans="2:17" x14ac:dyDescent="0.25">
      <c r="B60" s="32"/>
      <c r="C60" s="32"/>
      <c r="D60" s="32"/>
      <c r="E60" s="32"/>
      <c r="F60" s="32"/>
      <c r="G60" s="32"/>
      <c r="H60" s="26"/>
      <c r="I60" s="26"/>
      <c r="J60" s="26"/>
      <c r="K60" s="26"/>
      <c r="L60" s="26"/>
      <c r="M60" s="26"/>
      <c r="N60" s="26"/>
      <c r="O60" s="26"/>
      <c r="P60" s="26"/>
      <c r="Q60" s="26"/>
    </row>
    <row r="61" spans="2:17" x14ac:dyDescent="0.25">
      <c r="B61" s="32"/>
      <c r="C61" s="32"/>
      <c r="D61" s="32"/>
      <c r="E61" s="32"/>
      <c r="F61" s="32"/>
      <c r="G61" s="32"/>
      <c r="H61" s="26"/>
      <c r="I61" s="26"/>
      <c r="J61" s="26"/>
      <c r="K61" s="26"/>
      <c r="L61" s="26"/>
      <c r="M61" s="26"/>
      <c r="N61" s="26"/>
      <c r="O61" s="26"/>
      <c r="P61" s="26"/>
      <c r="Q61" s="26"/>
    </row>
    <row r="62" spans="2:17" x14ac:dyDescent="0.25">
      <c r="B62" s="32"/>
      <c r="C62" s="32"/>
      <c r="D62" s="32"/>
      <c r="E62" s="32"/>
      <c r="F62" s="32"/>
      <c r="G62" s="32"/>
      <c r="H62" s="26"/>
      <c r="I62" s="26"/>
      <c r="J62" s="26"/>
      <c r="K62" s="26"/>
      <c r="L62" s="26"/>
      <c r="M62" s="26"/>
      <c r="N62" s="26"/>
      <c r="O62" s="26"/>
      <c r="P62" s="26"/>
      <c r="Q62" s="26"/>
    </row>
    <row r="63" spans="2:17" x14ac:dyDescent="0.25">
      <c r="B63" s="32"/>
      <c r="C63" s="32"/>
      <c r="D63" s="32"/>
      <c r="E63" s="32"/>
      <c r="F63" s="32"/>
      <c r="G63" s="32"/>
      <c r="H63" s="26"/>
      <c r="I63" s="26"/>
      <c r="J63" s="26"/>
      <c r="K63" s="26"/>
      <c r="L63" s="26"/>
      <c r="M63" s="26"/>
      <c r="N63" s="26"/>
      <c r="O63" s="26"/>
      <c r="P63" s="26"/>
      <c r="Q63" s="26"/>
    </row>
    <row r="64" spans="2:17" x14ac:dyDescent="0.25">
      <c r="B64" s="32"/>
      <c r="C64" s="32"/>
      <c r="D64" s="32"/>
      <c r="E64" s="32"/>
      <c r="F64" s="32"/>
      <c r="G64" s="32"/>
      <c r="H64" s="26"/>
      <c r="I64" s="26"/>
      <c r="J64" s="26"/>
      <c r="K64" s="26"/>
      <c r="L64" s="26"/>
      <c r="M64" s="26"/>
      <c r="N64" s="26"/>
      <c r="O64" s="26"/>
      <c r="P64" s="26"/>
      <c r="Q64" s="26"/>
    </row>
    <row r="65" spans="2:17" x14ac:dyDescent="0.25">
      <c r="B65" s="32"/>
      <c r="C65" s="32"/>
      <c r="D65" s="32"/>
      <c r="E65" s="32"/>
      <c r="F65" s="32"/>
      <c r="G65" s="32"/>
      <c r="H65" s="26"/>
      <c r="I65" s="26"/>
      <c r="J65" s="26"/>
      <c r="K65" s="26"/>
      <c r="L65" s="26"/>
      <c r="M65" s="26"/>
      <c r="N65" s="26"/>
      <c r="O65" s="26"/>
      <c r="P65" s="26"/>
      <c r="Q65" s="26"/>
    </row>
    <row r="66" spans="2:17" x14ac:dyDescent="0.25">
      <c r="B66" s="32"/>
      <c r="C66" s="32"/>
      <c r="D66" s="32"/>
      <c r="E66" s="32"/>
      <c r="F66" s="32"/>
      <c r="G66" s="32"/>
      <c r="H66" s="26"/>
      <c r="I66" s="26"/>
      <c r="J66" s="26"/>
      <c r="K66" s="26"/>
      <c r="L66" s="26"/>
      <c r="M66" s="26"/>
      <c r="N66" s="26"/>
      <c r="O66" s="26"/>
      <c r="P66" s="26"/>
      <c r="Q66" s="26"/>
    </row>
    <row r="67" spans="2:17" x14ac:dyDescent="0.25">
      <c r="B67" s="32"/>
      <c r="C67" s="32"/>
      <c r="D67" s="32"/>
      <c r="E67" s="32"/>
      <c r="F67" s="32"/>
      <c r="G67" s="32"/>
      <c r="H67" s="26"/>
      <c r="I67" s="26"/>
      <c r="J67" s="26"/>
      <c r="K67" s="26"/>
      <c r="L67" s="26"/>
      <c r="M67" s="26"/>
      <c r="N67" s="26"/>
      <c r="O67" s="26"/>
      <c r="P67" s="26"/>
      <c r="Q67" s="26"/>
    </row>
    <row r="68" spans="2:17" x14ac:dyDescent="0.25">
      <c r="B68" s="32"/>
      <c r="C68" s="32"/>
      <c r="D68" s="32"/>
      <c r="E68" s="32"/>
      <c r="F68" s="32"/>
      <c r="G68" s="32"/>
      <c r="H68" s="26"/>
      <c r="I68" s="26"/>
      <c r="J68" s="26"/>
      <c r="K68" s="26"/>
      <c r="L68" s="26"/>
      <c r="M68" s="26"/>
      <c r="N68" s="26"/>
      <c r="O68" s="26"/>
      <c r="P68" s="26"/>
      <c r="Q68" s="26"/>
    </row>
    <row r="69" spans="2:17" x14ac:dyDescent="0.25">
      <c r="B69" s="32"/>
      <c r="C69" s="32"/>
      <c r="D69" s="32"/>
      <c r="E69" s="32"/>
      <c r="F69" s="32"/>
      <c r="G69" s="32"/>
      <c r="H69" s="26"/>
      <c r="I69" s="26"/>
      <c r="J69" s="26"/>
      <c r="K69" s="26"/>
      <c r="L69" s="26"/>
      <c r="M69" s="26"/>
      <c r="N69" s="26"/>
      <c r="O69" s="26"/>
      <c r="P69" s="26"/>
      <c r="Q69" s="26"/>
    </row>
    <row r="70" spans="2:17" x14ac:dyDescent="0.25">
      <c r="B70" s="32"/>
      <c r="C70" s="32"/>
      <c r="D70" s="32"/>
      <c r="E70" s="32"/>
      <c r="F70" s="32"/>
      <c r="G70" s="32"/>
      <c r="H70" s="26"/>
      <c r="I70" s="26"/>
      <c r="J70" s="26"/>
      <c r="K70" s="26"/>
      <c r="L70" s="26"/>
      <c r="M70" s="26"/>
      <c r="N70" s="26"/>
      <c r="O70" s="26"/>
      <c r="P70" s="26"/>
      <c r="Q70" s="26"/>
    </row>
    <row r="71" spans="2:17" x14ac:dyDescent="0.25">
      <c r="B71" s="32"/>
      <c r="C71" s="32"/>
      <c r="D71" s="32"/>
      <c r="E71" s="32"/>
      <c r="F71" s="32"/>
      <c r="G71" s="32"/>
      <c r="H71" s="26"/>
      <c r="I71" s="26"/>
      <c r="J71" s="26"/>
      <c r="K71" s="26"/>
      <c r="L71" s="26"/>
      <c r="M71" s="26"/>
      <c r="N71" s="26"/>
      <c r="O71" s="26"/>
      <c r="P71" s="26"/>
      <c r="Q71" s="26"/>
    </row>
    <row r="72" spans="2:17" x14ac:dyDescent="0.25">
      <c r="B72" s="32"/>
      <c r="C72" s="32"/>
      <c r="D72" s="32"/>
      <c r="E72" s="32"/>
      <c r="F72" s="32"/>
      <c r="G72" s="32"/>
      <c r="H72" s="26"/>
      <c r="I72" s="26"/>
      <c r="J72" s="26"/>
      <c r="K72" s="26"/>
      <c r="L72" s="26"/>
      <c r="M72" s="26"/>
      <c r="N72" s="26"/>
      <c r="O72" s="26"/>
      <c r="P72" s="26"/>
      <c r="Q72" s="26"/>
    </row>
    <row r="73" spans="2:17" x14ac:dyDescent="0.25">
      <c r="B73" s="32"/>
      <c r="C73" s="32"/>
      <c r="D73" s="32"/>
      <c r="E73" s="32"/>
      <c r="F73" s="32"/>
      <c r="G73" s="32"/>
      <c r="H73" s="26"/>
      <c r="I73" s="26"/>
      <c r="J73" s="26"/>
      <c r="K73" s="26"/>
      <c r="L73" s="26"/>
      <c r="M73" s="26"/>
      <c r="N73" s="26"/>
      <c r="O73" s="26"/>
      <c r="P73" s="26"/>
      <c r="Q73" s="26"/>
    </row>
    <row r="74" spans="2:17" x14ac:dyDescent="0.25">
      <c r="B74" s="32"/>
      <c r="C74" s="32"/>
      <c r="D74" s="32"/>
      <c r="E74" s="32"/>
      <c r="F74" s="32"/>
      <c r="G74" s="32"/>
      <c r="H74" s="26"/>
      <c r="I74" s="26"/>
      <c r="J74" s="26"/>
      <c r="K74" s="26"/>
      <c r="L74" s="26"/>
      <c r="M74" s="26"/>
      <c r="N74" s="26"/>
      <c r="O74" s="26"/>
      <c r="P74" s="26"/>
      <c r="Q74" s="26"/>
    </row>
    <row r="75" spans="2:17" x14ac:dyDescent="0.25">
      <c r="B75" s="32"/>
      <c r="C75" s="32"/>
      <c r="D75" s="32"/>
      <c r="E75" s="32"/>
      <c r="F75" s="32"/>
      <c r="G75" s="32"/>
      <c r="H75" s="26"/>
      <c r="I75" s="26"/>
      <c r="J75" s="26"/>
      <c r="K75" s="26"/>
      <c r="L75" s="26"/>
      <c r="M75" s="26"/>
      <c r="N75" s="26"/>
      <c r="O75" s="26"/>
      <c r="P75" s="26"/>
      <c r="Q75" s="26"/>
    </row>
    <row r="76" spans="2:17" x14ac:dyDescent="0.25">
      <c r="B76" s="32"/>
      <c r="C76" s="32"/>
      <c r="D76" s="32"/>
      <c r="E76" s="32"/>
      <c r="F76" s="32"/>
      <c r="G76" s="32"/>
      <c r="H76" s="26"/>
      <c r="I76" s="26"/>
      <c r="J76" s="26"/>
      <c r="K76" s="26"/>
      <c r="L76" s="26"/>
      <c r="M76" s="26"/>
      <c r="N76" s="26"/>
      <c r="O76" s="26"/>
      <c r="P76" s="26"/>
      <c r="Q76" s="26"/>
    </row>
    <row r="77" spans="2:17" x14ac:dyDescent="0.25">
      <c r="B77" s="32"/>
      <c r="C77" s="32"/>
      <c r="D77" s="32"/>
      <c r="E77" s="32"/>
      <c r="F77" s="32"/>
      <c r="G77" s="32"/>
      <c r="H77" s="26"/>
      <c r="I77" s="26"/>
      <c r="J77" s="26"/>
      <c r="K77" s="26"/>
      <c r="L77" s="26"/>
      <c r="M77" s="26"/>
      <c r="N77" s="26"/>
      <c r="O77" s="26"/>
      <c r="P77" s="26"/>
      <c r="Q77" s="26"/>
    </row>
    <row r="78" spans="2:17" x14ac:dyDescent="0.25">
      <c r="B78" s="32"/>
      <c r="C78" s="32"/>
      <c r="D78" s="32"/>
      <c r="E78" s="32"/>
      <c r="F78" s="32"/>
      <c r="G78" s="32"/>
      <c r="H78" s="26"/>
      <c r="I78" s="26"/>
      <c r="J78" s="26"/>
      <c r="K78" s="26"/>
      <c r="L78" s="26"/>
      <c r="M78" s="26"/>
      <c r="N78" s="26"/>
      <c r="O78" s="26"/>
      <c r="P78" s="26"/>
      <c r="Q78" s="26"/>
    </row>
    <row r="79" spans="2:17" x14ac:dyDescent="0.25">
      <c r="B79" s="32"/>
      <c r="C79" s="32"/>
      <c r="D79" s="32"/>
      <c r="E79" s="32"/>
      <c r="F79" s="32"/>
      <c r="G79" s="32"/>
      <c r="H79" s="26"/>
      <c r="I79" s="26"/>
      <c r="J79" s="26"/>
      <c r="K79" s="26"/>
      <c r="L79" s="26"/>
      <c r="M79" s="26"/>
      <c r="N79" s="26"/>
      <c r="O79" s="26"/>
      <c r="P79" s="26"/>
      <c r="Q79" s="26"/>
    </row>
    <row r="80" spans="2:17" x14ac:dyDescent="0.25">
      <c r="B80" s="32"/>
      <c r="C80" s="32"/>
      <c r="D80" s="32"/>
      <c r="E80" s="32"/>
      <c r="F80" s="32"/>
      <c r="G80" s="32"/>
      <c r="H80" s="26"/>
      <c r="I80" s="26"/>
      <c r="J80" s="26"/>
      <c r="K80" s="26"/>
      <c r="L80" s="26"/>
      <c r="M80" s="26"/>
      <c r="N80" s="26"/>
      <c r="O80" s="26"/>
      <c r="P80" s="26"/>
      <c r="Q80" s="26"/>
    </row>
    <row r="81" spans="2:17" x14ac:dyDescent="0.25">
      <c r="B81" s="32"/>
      <c r="C81" s="32"/>
      <c r="D81" s="32"/>
      <c r="E81" s="32"/>
      <c r="F81" s="32"/>
      <c r="G81" s="32"/>
      <c r="H81" s="26"/>
      <c r="I81" s="26"/>
      <c r="J81" s="26"/>
      <c r="K81" s="26"/>
      <c r="L81" s="26"/>
      <c r="M81" s="26"/>
      <c r="N81" s="26"/>
      <c r="O81" s="26"/>
      <c r="P81" s="26"/>
      <c r="Q81" s="26"/>
    </row>
    <row r="82" spans="2:17" x14ac:dyDescent="0.25">
      <c r="B82" s="32"/>
      <c r="C82" s="32"/>
      <c r="D82" s="32"/>
      <c r="E82" s="32"/>
      <c r="F82" s="32"/>
      <c r="G82" s="32"/>
      <c r="H82" s="26"/>
      <c r="I82" s="26"/>
      <c r="J82" s="26"/>
      <c r="K82" s="26"/>
      <c r="L82" s="26"/>
      <c r="M82" s="26"/>
      <c r="N82" s="26"/>
      <c r="O82" s="26"/>
      <c r="P82" s="26"/>
      <c r="Q82" s="26"/>
    </row>
    <row r="83" spans="2:17" x14ac:dyDescent="0.25">
      <c r="B83" s="32"/>
      <c r="C83" s="32"/>
      <c r="D83" s="32"/>
      <c r="E83" s="32"/>
      <c r="F83" s="32"/>
      <c r="G83" s="32"/>
      <c r="H83" s="26"/>
      <c r="I83" s="26"/>
      <c r="J83" s="26"/>
      <c r="K83" s="26"/>
      <c r="L83" s="26"/>
      <c r="M83" s="26"/>
      <c r="N83" s="26"/>
      <c r="O83" s="26"/>
      <c r="P83" s="26"/>
      <c r="Q83" s="26"/>
    </row>
    <row r="84" spans="2:17" x14ac:dyDescent="0.25">
      <c r="B84" s="32"/>
      <c r="C84" s="32"/>
      <c r="D84" s="32"/>
      <c r="E84" s="32"/>
      <c r="F84" s="32"/>
      <c r="G84" s="32"/>
      <c r="H84" s="26"/>
      <c r="I84" s="26"/>
      <c r="J84" s="26"/>
      <c r="K84" s="26"/>
      <c r="L84" s="26"/>
      <c r="M84" s="26"/>
      <c r="N84" s="26"/>
      <c r="O84" s="26"/>
      <c r="P84" s="26"/>
      <c r="Q84" s="26"/>
    </row>
    <row r="85" spans="2:17" x14ac:dyDescent="0.25">
      <c r="B85" s="32"/>
      <c r="C85" s="32"/>
      <c r="D85" s="32"/>
      <c r="E85" s="32"/>
      <c r="F85" s="32"/>
      <c r="G85" s="32"/>
      <c r="H85" s="26"/>
      <c r="I85" s="26"/>
      <c r="J85" s="26"/>
      <c r="K85" s="26"/>
      <c r="L85" s="26"/>
      <c r="M85" s="26"/>
      <c r="N85" s="26"/>
      <c r="O85" s="26"/>
      <c r="P85" s="26"/>
      <c r="Q85" s="26"/>
    </row>
    <row r="86" spans="2:17" x14ac:dyDescent="0.25">
      <c r="B86" s="32"/>
      <c r="C86" s="32"/>
      <c r="D86" s="32"/>
      <c r="E86" s="32"/>
      <c r="F86" s="32"/>
      <c r="G86" s="32"/>
      <c r="H86" s="26"/>
      <c r="I86" s="26"/>
      <c r="J86" s="26"/>
      <c r="K86" s="26"/>
      <c r="L86" s="26"/>
      <c r="M86" s="26"/>
      <c r="N86" s="26"/>
      <c r="O86" s="26"/>
      <c r="P86" s="26"/>
      <c r="Q86" s="26"/>
    </row>
    <row r="87" spans="2:17" x14ac:dyDescent="0.25">
      <c r="B87" s="32"/>
      <c r="C87" s="32"/>
      <c r="D87" s="32"/>
      <c r="E87" s="32"/>
      <c r="F87" s="32"/>
      <c r="G87" s="32"/>
      <c r="H87" s="26"/>
      <c r="I87" s="26"/>
      <c r="J87" s="26"/>
      <c r="K87" s="26"/>
      <c r="L87" s="26"/>
      <c r="M87" s="26"/>
      <c r="N87" s="26"/>
      <c r="O87" s="26"/>
      <c r="P87" s="26"/>
      <c r="Q87" s="26"/>
    </row>
    <row r="88" spans="2:17" x14ac:dyDescent="0.25">
      <c r="B88" s="32"/>
      <c r="C88" s="32"/>
      <c r="D88" s="32"/>
      <c r="E88" s="32"/>
      <c r="F88" s="32"/>
      <c r="G88" s="32"/>
      <c r="H88" s="26"/>
      <c r="I88" s="26"/>
      <c r="J88" s="26"/>
      <c r="K88" s="26"/>
      <c r="L88" s="26"/>
      <c r="M88" s="26"/>
      <c r="N88" s="26"/>
      <c r="O88" s="26"/>
      <c r="P88" s="26"/>
      <c r="Q88" s="26"/>
    </row>
    <row r="89" spans="2:17" x14ac:dyDescent="0.25">
      <c r="B89" s="32"/>
      <c r="C89" s="32"/>
      <c r="D89" s="32"/>
      <c r="E89" s="32"/>
      <c r="F89" s="32"/>
      <c r="G89" s="32"/>
      <c r="H89" s="26"/>
      <c r="I89" s="26"/>
      <c r="J89" s="26"/>
      <c r="K89" s="26"/>
      <c r="L89" s="26"/>
      <c r="M89" s="26"/>
      <c r="N89" s="26"/>
      <c r="O89" s="26"/>
      <c r="P89" s="26"/>
      <c r="Q89" s="26"/>
    </row>
    <row r="90" spans="2:17" x14ac:dyDescent="0.25">
      <c r="B90" s="32"/>
      <c r="C90" s="32"/>
      <c r="D90" s="32"/>
      <c r="E90" s="32"/>
      <c r="F90" s="32"/>
      <c r="G90" s="32"/>
      <c r="H90" s="26"/>
      <c r="I90" s="26"/>
      <c r="J90" s="26"/>
      <c r="K90" s="26"/>
      <c r="L90" s="26"/>
      <c r="M90" s="26"/>
      <c r="N90" s="26"/>
      <c r="O90" s="26"/>
      <c r="P90" s="26"/>
      <c r="Q90" s="26"/>
    </row>
    <row r="91" spans="2:17" x14ac:dyDescent="0.25">
      <c r="B91" s="32"/>
      <c r="C91" s="32"/>
      <c r="D91" s="32"/>
      <c r="E91" s="32"/>
      <c r="F91" s="32"/>
      <c r="G91" s="32"/>
      <c r="H91" s="26"/>
      <c r="I91" s="26"/>
      <c r="J91" s="26"/>
      <c r="K91" s="26"/>
      <c r="L91" s="26"/>
      <c r="M91" s="26"/>
      <c r="N91" s="26"/>
      <c r="O91" s="26"/>
      <c r="P91" s="26"/>
      <c r="Q91" s="26"/>
    </row>
    <row r="92" spans="2:17" x14ac:dyDescent="0.25">
      <c r="B92" s="32"/>
      <c r="C92" s="32"/>
      <c r="D92" s="32"/>
      <c r="E92" s="32"/>
      <c r="F92" s="32"/>
      <c r="G92" s="32"/>
      <c r="H92" s="26"/>
      <c r="I92" s="26"/>
      <c r="J92" s="26"/>
      <c r="K92" s="26"/>
      <c r="L92" s="26"/>
      <c r="M92" s="26"/>
      <c r="N92" s="26"/>
      <c r="O92" s="26"/>
      <c r="P92" s="26"/>
      <c r="Q92" s="26"/>
    </row>
    <row r="93" spans="2:17" x14ac:dyDescent="0.25">
      <c r="B93" s="32"/>
      <c r="C93" s="32"/>
      <c r="D93" s="32"/>
      <c r="E93" s="32"/>
      <c r="F93" s="32"/>
      <c r="G93" s="32"/>
      <c r="H93" s="26"/>
      <c r="I93" s="26"/>
      <c r="J93" s="26"/>
      <c r="K93" s="26"/>
      <c r="L93" s="26"/>
      <c r="M93" s="26"/>
      <c r="N93" s="26"/>
      <c r="O93" s="26"/>
      <c r="P93" s="26"/>
      <c r="Q93" s="26"/>
    </row>
    <row r="94" spans="2:17" x14ac:dyDescent="0.25">
      <c r="B94" s="32"/>
      <c r="C94" s="32"/>
      <c r="D94" s="32"/>
      <c r="E94" s="32"/>
      <c r="F94" s="32"/>
      <c r="G94" s="32"/>
      <c r="H94" s="26"/>
      <c r="I94" s="26"/>
      <c r="J94" s="26"/>
      <c r="K94" s="26"/>
      <c r="L94" s="26"/>
      <c r="M94" s="26"/>
      <c r="N94" s="26"/>
      <c r="O94" s="26"/>
      <c r="P94" s="26"/>
      <c r="Q94" s="26"/>
    </row>
    <row r="95" spans="2:17" x14ac:dyDescent="0.25">
      <c r="B95" s="32"/>
      <c r="C95" s="32"/>
      <c r="D95" s="32"/>
      <c r="E95" s="32"/>
      <c r="F95" s="32"/>
      <c r="G95" s="32"/>
      <c r="H95" s="26"/>
      <c r="I95" s="26"/>
      <c r="J95" s="26"/>
      <c r="K95" s="26"/>
      <c r="L95" s="26"/>
      <c r="M95" s="26"/>
      <c r="N95" s="26"/>
      <c r="O95" s="26"/>
      <c r="P95" s="26"/>
      <c r="Q95" s="26"/>
    </row>
    <row r="96" spans="2:17" x14ac:dyDescent="0.25">
      <c r="B96" s="32"/>
      <c r="C96" s="32"/>
      <c r="D96" s="32"/>
      <c r="E96" s="32"/>
      <c r="F96" s="32"/>
      <c r="G96" s="32"/>
      <c r="H96" s="26"/>
      <c r="I96" s="26"/>
      <c r="J96" s="26"/>
      <c r="K96" s="26"/>
      <c r="L96" s="26"/>
      <c r="M96" s="26"/>
      <c r="N96" s="26"/>
      <c r="O96" s="26"/>
      <c r="P96" s="26"/>
      <c r="Q96" s="26"/>
    </row>
    <row r="97" spans="2:17" x14ac:dyDescent="0.25">
      <c r="B97" s="32"/>
      <c r="C97" s="32"/>
      <c r="D97" s="32"/>
      <c r="E97" s="32"/>
      <c r="F97" s="32"/>
      <c r="G97" s="32"/>
      <c r="H97" s="26"/>
      <c r="I97" s="26"/>
      <c r="J97" s="26"/>
      <c r="K97" s="26"/>
      <c r="L97" s="26"/>
      <c r="M97" s="26"/>
      <c r="N97" s="26"/>
      <c r="O97" s="26"/>
      <c r="P97" s="26"/>
      <c r="Q97" s="26"/>
    </row>
    <row r="98" spans="2:17" x14ac:dyDescent="0.25">
      <c r="B98" s="32"/>
      <c r="C98" s="32"/>
      <c r="D98" s="32"/>
      <c r="E98" s="32"/>
      <c r="F98" s="32"/>
      <c r="G98" s="32"/>
      <c r="H98" s="26"/>
      <c r="I98" s="26"/>
      <c r="J98" s="26"/>
      <c r="K98" s="26"/>
      <c r="L98" s="26"/>
      <c r="M98" s="26"/>
      <c r="N98" s="26"/>
      <c r="O98" s="26"/>
      <c r="P98" s="26"/>
      <c r="Q98" s="26"/>
    </row>
    <row r="99" spans="2:17" x14ac:dyDescent="0.25">
      <c r="B99" s="32"/>
      <c r="C99" s="32"/>
      <c r="D99" s="32"/>
      <c r="E99" s="32"/>
      <c r="F99" s="32"/>
      <c r="G99" s="32"/>
      <c r="H99" s="26"/>
      <c r="I99" s="26"/>
      <c r="J99" s="26"/>
      <c r="K99" s="26"/>
      <c r="L99" s="26"/>
      <c r="M99" s="26"/>
      <c r="N99" s="26"/>
      <c r="O99" s="26"/>
      <c r="P99" s="26"/>
      <c r="Q99" s="26"/>
    </row>
    <row r="100" spans="2:17" x14ac:dyDescent="0.25">
      <c r="B100" s="32"/>
      <c r="C100" s="32"/>
      <c r="D100" s="32"/>
      <c r="E100" s="32"/>
      <c r="F100" s="32"/>
      <c r="G100" s="32"/>
      <c r="H100" s="26"/>
      <c r="I100" s="26"/>
      <c r="J100" s="26"/>
      <c r="K100" s="26"/>
      <c r="L100" s="26"/>
      <c r="M100" s="26"/>
      <c r="N100" s="26"/>
      <c r="O100" s="26"/>
      <c r="P100" s="26"/>
      <c r="Q100" s="26"/>
    </row>
    <row r="101" spans="2:17" x14ac:dyDescent="0.25">
      <c r="B101" s="32"/>
      <c r="C101" s="32"/>
      <c r="D101" s="32"/>
      <c r="E101" s="32"/>
      <c r="F101" s="32"/>
      <c r="G101" s="32"/>
      <c r="H101" s="26"/>
      <c r="I101" s="26"/>
      <c r="J101" s="26"/>
      <c r="K101" s="26"/>
      <c r="L101" s="26"/>
      <c r="M101" s="26"/>
      <c r="N101" s="26"/>
      <c r="O101" s="26"/>
      <c r="P101" s="26"/>
      <c r="Q101" s="26"/>
    </row>
    <row r="102" spans="2:17" x14ac:dyDescent="0.25">
      <c r="B102" s="32"/>
      <c r="C102" s="32"/>
      <c r="D102" s="32"/>
      <c r="E102" s="32"/>
      <c r="F102" s="32"/>
      <c r="G102" s="32"/>
      <c r="H102" s="26"/>
      <c r="I102" s="26"/>
      <c r="J102" s="26"/>
      <c r="K102" s="26"/>
      <c r="L102" s="26"/>
      <c r="M102" s="26"/>
      <c r="N102" s="26"/>
      <c r="O102" s="26"/>
      <c r="P102" s="26"/>
      <c r="Q102" s="26"/>
    </row>
    <row r="103" spans="2:17" x14ac:dyDescent="0.25">
      <c r="B103" s="32"/>
      <c r="C103" s="32"/>
      <c r="D103" s="32"/>
      <c r="E103" s="32"/>
      <c r="F103" s="32"/>
      <c r="G103" s="32"/>
      <c r="H103" s="26"/>
      <c r="I103" s="26"/>
      <c r="J103" s="26"/>
      <c r="K103" s="26"/>
      <c r="L103" s="26"/>
      <c r="M103" s="26"/>
      <c r="N103" s="26"/>
      <c r="O103" s="26"/>
      <c r="P103" s="26"/>
      <c r="Q103" s="26"/>
    </row>
    <row r="104" spans="2:17" x14ac:dyDescent="0.25">
      <c r="B104" s="32"/>
      <c r="C104" s="32"/>
      <c r="D104" s="32"/>
      <c r="E104" s="32"/>
      <c r="F104" s="32"/>
      <c r="G104" s="32"/>
      <c r="H104" s="26"/>
      <c r="I104" s="26"/>
      <c r="J104" s="26"/>
      <c r="K104" s="26"/>
      <c r="L104" s="26"/>
      <c r="M104" s="26"/>
      <c r="N104" s="26"/>
      <c r="O104" s="26"/>
      <c r="P104" s="26"/>
      <c r="Q104" s="26"/>
    </row>
    <row r="105" spans="2:17" x14ac:dyDescent="0.25">
      <c r="B105" s="32"/>
      <c r="C105" s="32"/>
      <c r="D105" s="32"/>
      <c r="E105" s="32"/>
      <c r="F105" s="32"/>
      <c r="G105" s="32"/>
      <c r="H105" s="26"/>
      <c r="I105" s="26"/>
      <c r="J105" s="26"/>
      <c r="K105" s="26"/>
      <c r="L105" s="26"/>
      <c r="M105" s="26"/>
      <c r="N105" s="26"/>
      <c r="O105" s="26"/>
      <c r="P105" s="26"/>
      <c r="Q105" s="26"/>
    </row>
    <row r="106" spans="2:17" x14ac:dyDescent="0.25">
      <c r="B106" s="32"/>
      <c r="C106" s="32"/>
      <c r="D106" s="32"/>
      <c r="E106" s="32"/>
      <c r="F106" s="32"/>
      <c r="G106" s="32"/>
      <c r="H106" s="26"/>
      <c r="I106" s="26"/>
      <c r="J106" s="26"/>
      <c r="K106" s="26"/>
      <c r="L106" s="26"/>
      <c r="M106" s="26"/>
      <c r="N106" s="26"/>
      <c r="O106" s="26"/>
      <c r="P106" s="26"/>
      <c r="Q106" s="26"/>
    </row>
    <row r="107" spans="2:17" x14ac:dyDescent="0.25">
      <c r="B107" s="32"/>
      <c r="C107" s="32"/>
      <c r="D107" s="32"/>
      <c r="E107" s="32"/>
      <c r="F107" s="32"/>
      <c r="G107" s="32"/>
      <c r="H107" s="26"/>
      <c r="I107" s="26"/>
      <c r="J107" s="26"/>
      <c r="K107" s="26"/>
      <c r="L107" s="26"/>
      <c r="M107" s="26"/>
      <c r="N107" s="26"/>
      <c r="O107" s="26"/>
      <c r="P107" s="26"/>
      <c r="Q107" s="26"/>
    </row>
    <row r="108" spans="2:17" x14ac:dyDescent="0.25">
      <c r="B108" s="32"/>
      <c r="C108" s="32"/>
      <c r="D108" s="32"/>
      <c r="E108" s="32"/>
      <c r="F108" s="32"/>
      <c r="G108" s="32"/>
      <c r="H108" s="26"/>
      <c r="I108" s="26"/>
      <c r="J108" s="26"/>
      <c r="K108" s="26"/>
      <c r="L108" s="26"/>
      <c r="M108" s="26"/>
      <c r="N108" s="26"/>
      <c r="O108" s="26"/>
      <c r="P108" s="26"/>
      <c r="Q108" s="26"/>
    </row>
    <row r="109" spans="2:17" x14ac:dyDescent="0.25">
      <c r="B109" s="32"/>
      <c r="C109" s="32"/>
      <c r="D109" s="32"/>
      <c r="E109" s="32"/>
      <c r="F109" s="32"/>
      <c r="G109" s="32"/>
      <c r="H109" s="26"/>
      <c r="I109" s="26"/>
      <c r="J109" s="26"/>
      <c r="K109" s="26"/>
      <c r="L109" s="26"/>
      <c r="M109" s="26"/>
      <c r="N109" s="26"/>
      <c r="O109" s="26"/>
      <c r="P109" s="26"/>
      <c r="Q109" s="26"/>
    </row>
    <row r="110" spans="2:17" x14ac:dyDescent="0.25">
      <c r="B110" s="32"/>
      <c r="C110" s="32"/>
      <c r="D110" s="32"/>
      <c r="E110" s="32"/>
      <c r="F110" s="32"/>
      <c r="G110" s="32"/>
      <c r="H110" s="26"/>
      <c r="I110" s="26"/>
      <c r="J110" s="26"/>
      <c r="K110" s="26"/>
      <c r="L110" s="26"/>
      <c r="M110" s="26"/>
      <c r="N110" s="26"/>
      <c r="O110" s="26"/>
      <c r="P110" s="26"/>
      <c r="Q110" s="26"/>
    </row>
    <row r="111" spans="2:17" x14ac:dyDescent="0.25">
      <c r="B111" s="32"/>
      <c r="C111" s="32"/>
      <c r="D111" s="32"/>
      <c r="E111" s="32"/>
      <c r="F111" s="32"/>
      <c r="G111" s="32"/>
      <c r="H111" s="26"/>
      <c r="I111" s="26"/>
      <c r="J111" s="26"/>
      <c r="K111" s="26"/>
      <c r="L111" s="26"/>
      <c r="M111" s="26"/>
      <c r="N111" s="26"/>
      <c r="O111" s="26"/>
      <c r="P111" s="26"/>
      <c r="Q111" s="26"/>
    </row>
    <row r="112" spans="2:17" x14ac:dyDescent="0.25">
      <c r="B112" s="32"/>
      <c r="C112" s="32"/>
      <c r="D112" s="32"/>
      <c r="E112" s="32"/>
      <c r="F112" s="32"/>
      <c r="G112" s="32"/>
      <c r="H112" s="26"/>
      <c r="I112" s="26"/>
      <c r="J112" s="26"/>
      <c r="K112" s="26"/>
      <c r="L112" s="26"/>
      <c r="M112" s="26"/>
      <c r="N112" s="26"/>
      <c r="O112" s="26"/>
      <c r="P112" s="26"/>
      <c r="Q112" s="26"/>
    </row>
    <row r="113" spans="2:17" x14ac:dyDescent="0.25">
      <c r="B113" s="32"/>
      <c r="C113" s="32"/>
      <c r="D113" s="32"/>
      <c r="E113" s="32"/>
      <c r="F113" s="32"/>
      <c r="G113" s="32"/>
      <c r="H113" s="26"/>
      <c r="I113" s="26"/>
      <c r="J113" s="26"/>
      <c r="K113" s="26"/>
      <c r="L113" s="26"/>
      <c r="M113" s="26"/>
      <c r="N113" s="26"/>
      <c r="O113" s="26"/>
      <c r="P113" s="26"/>
      <c r="Q113" s="26"/>
    </row>
    <row r="114" spans="2:17" x14ac:dyDescent="0.25">
      <c r="B114" s="32"/>
      <c r="C114" s="32"/>
      <c r="D114" s="32"/>
      <c r="E114" s="32"/>
      <c r="F114" s="32"/>
      <c r="G114" s="32"/>
      <c r="H114" s="26"/>
      <c r="I114" s="26"/>
      <c r="J114" s="26"/>
      <c r="K114" s="26"/>
      <c r="L114" s="26"/>
      <c r="M114" s="26"/>
      <c r="N114" s="26"/>
      <c r="O114" s="26"/>
      <c r="P114" s="26"/>
      <c r="Q114" s="26"/>
    </row>
    <row r="115" spans="2:17" x14ac:dyDescent="0.25">
      <c r="B115" s="32"/>
      <c r="C115" s="32"/>
      <c r="D115" s="32"/>
      <c r="E115" s="32"/>
      <c r="F115" s="32"/>
      <c r="G115" s="32"/>
      <c r="H115" s="26"/>
      <c r="I115" s="26"/>
      <c r="J115" s="26"/>
      <c r="K115" s="26"/>
      <c r="L115" s="26"/>
      <c r="M115" s="26"/>
      <c r="N115" s="26"/>
      <c r="O115" s="26"/>
      <c r="P115" s="26"/>
      <c r="Q115" s="26"/>
    </row>
    <row r="116" spans="2:17" x14ac:dyDescent="0.25">
      <c r="B116" s="32"/>
      <c r="C116" s="32"/>
      <c r="D116" s="32"/>
      <c r="E116" s="32"/>
      <c r="F116" s="32"/>
      <c r="G116" s="32"/>
      <c r="H116" s="26"/>
      <c r="I116" s="26"/>
      <c r="J116" s="26"/>
      <c r="K116" s="26"/>
      <c r="L116" s="26"/>
      <c r="M116" s="26"/>
      <c r="N116" s="26"/>
      <c r="O116" s="26"/>
      <c r="P116" s="26"/>
      <c r="Q116" s="26"/>
    </row>
    <row r="117" spans="2:17" x14ac:dyDescent="0.25">
      <c r="B117" s="32"/>
      <c r="C117" s="32"/>
      <c r="D117" s="32"/>
      <c r="E117" s="32"/>
      <c r="F117" s="32"/>
      <c r="G117" s="32"/>
      <c r="H117" s="26"/>
      <c r="I117" s="26"/>
      <c r="J117" s="26"/>
      <c r="K117" s="26"/>
      <c r="L117" s="26"/>
      <c r="M117" s="26"/>
      <c r="N117" s="26"/>
      <c r="O117" s="26"/>
      <c r="P117" s="26"/>
      <c r="Q117" s="26"/>
    </row>
    <row r="118" spans="2:17" x14ac:dyDescent="0.25">
      <c r="B118" s="32"/>
      <c r="C118" s="32"/>
      <c r="D118" s="32"/>
      <c r="E118" s="32"/>
      <c r="F118" s="32"/>
      <c r="G118" s="32"/>
      <c r="H118" s="26"/>
      <c r="I118" s="26"/>
      <c r="J118" s="26"/>
      <c r="K118" s="26"/>
      <c r="L118" s="26"/>
      <c r="M118" s="26"/>
      <c r="N118" s="26"/>
      <c r="O118" s="26"/>
      <c r="P118" s="26"/>
      <c r="Q118" s="26"/>
    </row>
    <row r="119" spans="2:17" x14ac:dyDescent="0.25">
      <c r="B119" s="32"/>
      <c r="C119" s="32"/>
      <c r="D119" s="32"/>
      <c r="E119" s="32"/>
      <c r="F119" s="32"/>
      <c r="G119" s="32"/>
      <c r="H119" s="26"/>
      <c r="I119" s="26"/>
      <c r="J119" s="26"/>
      <c r="K119" s="26"/>
      <c r="L119" s="26"/>
      <c r="M119" s="26"/>
      <c r="N119" s="26"/>
      <c r="O119" s="26"/>
      <c r="P119" s="26"/>
      <c r="Q119" s="26"/>
    </row>
    <row r="120" spans="2:17" x14ac:dyDescent="0.25">
      <c r="B120" s="32"/>
      <c r="C120" s="32"/>
      <c r="D120" s="32"/>
      <c r="E120" s="32"/>
      <c r="F120" s="32"/>
      <c r="G120" s="32"/>
      <c r="H120" s="26"/>
      <c r="I120" s="26"/>
      <c r="J120" s="26"/>
      <c r="K120" s="26"/>
      <c r="L120" s="26"/>
      <c r="M120" s="26"/>
      <c r="N120" s="26"/>
      <c r="O120" s="26"/>
      <c r="P120" s="26"/>
      <c r="Q120" s="26"/>
    </row>
    <row r="121" spans="2:17" x14ac:dyDescent="0.25">
      <c r="B121" s="32"/>
      <c r="C121" s="32"/>
      <c r="D121" s="32"/>
      <c r="E121" s="32"/>
      <c r="F121" s="32"/>
      <c r="G121" s="32"/>
      <c r="H121" s="26"/>
      <c r="I121" s="26"/>
      <c r="J121" s="26"/>
      <c r="K121" s="26"/>
      <c r="L121" s="26"/>
      <c r="M121" s="26"/>
      <c r="N121" s="26"/>
      <c r="O121" s="26"/>
      <c r="P121" s="26"/>
      <c r="Q121" s="26"/>
    </row>
    <row r="122" spans="2:17" x14ac:dyDescent="0.25">
      <c r="B122" s="32"/>
      <c r="C122" s="32"/>
      <c r="D122" s="32"/>
      <c r="E122" s="32"/>
      <c r="F122" s="32"/>
      <c r="G122" s="32"/>
      <c r="H122" s="26"/>
      <c r="I122" s="26"/>
      <c r="J122" s="26"/>
      <c r="K122" s="26"/>
      <c r="L122" s="26"/>
      <c r="M122" s="26"/>
      <c r="N122" s="26"/>
      <c r="O122" s="26"/>
      <c r="P122" s="26"/>
      <c r="Q122" s="26"/>
    </row>
    <row r="123" spans="2:17" x14ac:dyDescent="0.25">
      <c r="B123" s="32"/>
      <c r="C123" s="32"/>
      <c r="D123" s="32"/>
      <c r="E123" s="32"/>
      <c r="F123" s="32"/>
      <c r="G123" s="32"/>
      <c r="H123" s="26"/>
      <c r="I123" s="26"/>
      <c r="J123" s="26"/>
      <c r="K123" s="26"/>
      <c r="L123" s="26"/>
      <c r="M123" s="26"/>
      <c r="N123" s="26"/>
      <c r="O123" s="26"/>
      <c r="P123" s="26"/>
      <c r="Q123" s="26"/>
    </row>
    <row r="124" spans="2:17" x14ac:dyDescent="0.25">
      <c r="B124" s="32"/>
      <c r="C124" s="32"/>
      <c r="D124" s="32"/>
      <c r="E124" s="32"/>
      <c r="F124" s="32"/>
      <c r="G124" s="32"/>
      <c r="H124" s="26"/>
      <c r="I124" s="26"/>
      <c r="J124" s="26"/>
      <c r="K124" s="26"/>
      <c r="L124" s="26"/>
      <c r="M124" s="26"/>
      <c r="N124" s="26"/>
      <c r="O124" s="26"/>
      <c r="P124" s="26"/>
      <c r="Q124" s="26"/>
    </row>
    <row r="125" spans="2:17" x14ac:dyDescent="0.25">
      <c r="B125" s="32"/>
      <c r="C125" s="32"/>
      <c r="D125" s="32"/>
      <c r="E125" s="32"/>
      <c r="F125" s="32"/>
      <c r="G125" s="32"/>
      <c r="H125" s="26"/>
      <c r="I125" s="26"/>
      <c r="J125" s="26"/>
      <c r="K125" s="26"/>
      <c r="L125" s="26"/>
      <c r="M125" s="26"/>
      <c r="N125" s="26"/>
      <c r="O125" s="26"/>
      <c r="P125" s="26"/>
      <c r="Q125" s="26"/>
    </row>
    <row r="126" spans="2:17" x14ac:dyDescent="0.25">
      <c r="B126" s="32"/>
      <c r="C126" s="32"/>
      <c r="D126" s="32"/>
      <c r="E126" s="32"/>
      <c r="F126" s="32"/>
      <c r="G126" s="32"/>
      <c r="H126" s="26"/>
      <c r="I126" s="26"/>
      <c r="J126" s="26"/>
      <c r="K126" s="26"/>
      <c r="L126" s="26"/>
      <c r="M126" s="26"/>
      <c r="N126" s="26"/>
      <c r="O126" s="26"/>
      <c r="P126" s="26"/>
      <c r="Q126" s="26"/>
    </row>
    <row r="127" spans="2:17" x14ac:dyDescent="0.25">
      <c r="B127" s="32"/>
      <c r="C127" s="32"/>
      <c r="D127" s="32"/>
      <c r="E127" s="32"/>
      <c r="F127" s="32"/>
      <c r="G127" s="32"/>
      <c r="H127" s="26"/>
      <c r="I127" s="26"/>
      <c r="J127" s="26"/>
      <c r="K127" s="26"/>
      <c r="L127" s="26"/>
      <c r="M127" s="26"/>
      <c r="N127" s="26"/>
      <c r="O127" s="26"/>
      <c r="P127" s="26"/>
      <c r="Q127" s="26"/>
    </row>
    <row r="128" spans="2:17" x14ac:dyDescent="0.25">
      <c r="B128" s="32"/>
      <c r="C128" s="32"/>
      <c r="D128" s="32"/>
      <c r="E128" s="32"/>
      <c r="F128" s="32"/>
      <c r="G128" s="32"/>
      <c r="H128" s="26"/>
      <c r="I128" s="26"/>
      <c r="J128" s="26"/>
      <c r="K128" s="26"/>
      <c r="L128" s="26"/>
      <c r="M128" s="26"/>
      <c r="N128" s="26"/>
      <c r="O128" s="26"/>
      <c r="P128" s="26"/>
      <c r="Q128" s="26"/>
    </row>
    <row r="129" spans="2:17" x14ac:dyDescent="0.25">
      <c r="B129" s="32"/>
      <c r="C129" s="32"/>
      <c r="D129" s="32"/>
      <c r="E129" s="32"/>
      <c r="F129" s="32"/>
      <c r="G129" s="32"/>
      <c r="H129" s="26"/>
      <c r="I129" s="26"/>
      <c r="J129" s="26"/>
      <c r="K129" s="26"/>
      <c r="L129" s="26"/>
      <c r="M129" s="26"/>
      <c r="N129" s="26"/>
      <c r="O129" s="26"/>
      <c r="P129" s="26"/>
      <c r="Q129" s="26"/>
    </row>
    <row r="130" spans="2:17" x14ac:dyDescent="0.25">
      <c r="B130" s="32"/>
      <c r="C130" s="32"/>
      <c r="D130" s="32"/>
      <c r="E130" s="32"/>
      <c r="F130" s="32"/>
      <c r="G130" s="32"/>
      <c r="H130" s="26"/>
      <c r="I130" s="26"/>
      <c r="J130" s="26"/>
      <c r="K130" s="26"/>
      <c r="L130" s="26"/>
      <c r="M130" s="26"/>
      <c r="N130" s="26"/>
      <c r="O130" s="26"/>
      <c r="P130" s="26"/>
      <c r="Q130" s="26"/>
    </row>
    <row r="131" spans="2:17" x14ac:dyDescent="0.25">
      <c r="B131" s="32"/>
      <c r="C131" s="32"/>
      <c r="D131" s="32"/>
      <c r="E131" s="32"/>
      <c r="F131" s="32"/>
      <c r="G131" s="32"/>
      <c r="H131" s="26"/>
      <c r="I131" s="26"/>
      <c r="J131" s="26"/>
      <c r="K131" s="26"/>
      <c r="L131" s="26"/>
      <c r="M131" s="26"/>
      <c r="N131" s="26"/>
      <c r="O131" s="26"/>
      <c r="P131" s="26"/>
      <c r="Q131" s="26"/>
    </row>
    <row r="132" spans="2:17" x14ac:dyDescent="0.25">
      <c r="B132" s="32"/>
      <c r="C132" s="32"/>
      <c r="D132" s="32"/>
      <c r="E132" s="32"/>
      <c r="F132" s="32"/>
      <c r="G132" s="32"/>
      <c r="H132" s="26"/>
      <c r="I132" s="26"/>
      <c r="J132" s="26"/>
      <c r="K132" s="26"/>
      <c r="L132" s="26"/>
      <c r="M132" s="26"/>
      <c r="N132" s="26"/>
      <c r="O132" s="26"/>
      <c r="P132" s="26"/>
      <c r="Q132" s="26"/>
    </row>
    <row r="133" spans="2:17" x14ac:dyDescent="0.25">
      <c r="B133" s="32"/>
      <c r="C133" s="32"/>
      <c r="D133" s="32"/>
      <c r="E133" s="32"/>
      <c r="F133" s="32"/>
      <c r="G133" s="32"/>
      <c r="H133" s="26"/>
      <c r="I133" s="26"/>
      <c r="J133" s="26"/>
      <c r="K133" s="26"/>
      <c r="L133" s="26"/>
      <c r="M133" s="26"/>
      <c r="N133" s="26"/>
      <c r="O133" s="26"/>
      <c r="P133" s="26"/>
      <c r="Q133" s="26"/>
    </row>
    <row r="134" spans="2:17" x14ac:dyDescent="0.25">
      <c r="B134" s="32"/>
      <c r="C134" s="32"/>
      <c r="D134" s="32"/>
      <c r="E134" s="32"/>
      <c r="F134" s="32"/>
      <c r="G134" s="32"/>
      <c r="H134" s="26"/>
      <c r="I134" s="26"/>
      <c r="J134" s="26"/>
      <c r="K134" s="26"/>
      <c r="L134" s="26"/>
      <c r="M134" s="26"/>
      <c r="N134" s="26"/>
      <c r="O134" s="26"/>
      <c r="P134" s="26"/>
      <c r="Q134" s="26"/>
    </row>
    <row r="135" spans="2:17" x14ac:dyDescent="0.25">
      <c r="B135" s="32"/>
      <c r="C135" s="32"/>
      <c r="D135" s="32"/>
      <c r="E135" s="32"/>
      <c r="F135" s="32"/>
      <c r="G135" s="32"/>
      <c r="H135" s="26"/>
      <c r="I135" s="26"/>
      <c r="J135" s="26"/>
      <c r="K135" s="26"/>
      <c r="L135" s="26"/>
      <c r="M135" s="26"/>
      <c r="N135" s="26"/>
      <c r="O135" s="26"/>
      <c r="P135" s="26"/>
      <c r="Q135" s="26"/>
    </row>
    <row r="136" spans="2:17" x14ac:dyDescent="0.25">
      <c r="B136" s="32"/>
      <c r="C136" s="32"/>
      <c r="D136" s="32"/>
      <c r="E136" s="32"/>
      <c r="F136" s="32"/>
      <c r="G136" s="32"/>
      <c r="H136" s="26"/>
      <c r="I136" s="26"/>
      <c r="J136" s="26"/>
      <c r="K136" s="26"/>
      <c r="L136" s="26"/>
      <c r="M136" s="26"/>
      <c r="N136" s="26"/>
      <c r="O136" s="26"/>
      <c r="P136" s="26"/>
      <c r="Q136" s="26"/>
    </row>
    <row r="137" spans="2:17" x14ac:dyDescent="0.25">
      <c r="B137" s="32"/>
      <c r="C137" s="32"/>
      <c r="D137" s="32"/>
      <c r="E137" s="32"/>
      <c r="F137" s="32"/>
      <c r="G137" s="32"/>
      <c r="H137" s="26"/>
      <c r="I137" s="26"/>
      <c r="J137" s="26"/>
      <c r="K137" s="26"/>
      <c r="L137" s="26"/>
      <c r="M137" s="26"/>
      <c r="N137" s="26"/>
      <c r="O137" s="26"/>
      <c r="P137" s="26"/>
      <c r="Q137" s="26"/>
    </row>
    <row r="138" spans="2:17" x14ac:dyDescent="0.25">
      <c r="B138" s="32"/>
      <c r="C138" s="32"/>
      <c r="D138" s="32"/>
      <c r="E138" s="32"/>
      <c r="F138" s="32"/>
      <c r="G138" s="32"/>
      <c r="H138" s="26"/>
      <c r="I138" s="26"/>
      <c r="J138" s="26"/>
      <c r="K138" s="26"/>
      <c r="L138" s="26"/>
      <c r="M138" s="26"/>
      <c r="N138" s="26"/>
      <c r="O138" s="26"/>
      <c r="P138" s="26"/>
      <c r="Q138" s="26"/>
    </row>
    <row r="139" spans="2:17" x14ac:dyDescent="0.25">
      <c r="B139" s="32"/>
      <c r="C139" s="32"/>
      <c r="D139" s="32"/>
      <c r="E139" s="32"/>
      <c r="F139" s="32"/>
      <c r="G139" s="32"/>
      <c r="H139" s="26"/>
      <c r="I139" s="26"/>
      <c r="J139" s="26"/>
      <c r="K139" s="26"/>
      <c r="L139" s="26"/>
      <c r="M139" s="26"/>
      <c r="N139" s="26"/>
      <c r="O139" s="26"/>
      <c r="P139" s="26"/>
      <c r="Q139" s="26"/>
    </row>
    <row r="140" spans="2:17" x14ac:dyDescent="0.25">
      <c r="B140" s="32"/>
      <c r="C140" s="32"/>
      <c r="D140" s="32"/>
      <c r="E140" s="32"/>
      <c r="F140" s="32"/>
      <c r="G140" s="32"/>
      <c r="H140" s="26"/>
      <c r="I140" s="26"/>
      <c r="J140" s="26"/>
      <c r="K140" s="26"/>
      <c r="L140" s="26"/>
      <c r="M140" s="26"/>
      <c r="N140" s="26"/>
      <c r="O140" s="26"/>
      <c r="P140" s="26"/>
      <c r="Q140" s="26"/>
    </row>
    <row r="141" spans="2:17" x14ac:dyDescent="0.25">
      <c r="B141" s="32"/>
      <c r="C141" s="32"/>
      <c r="D141" s="32"/>
      <c r="E141" s="32"/>
      <c r="F141" s="32"/>
      <c r="G141" s="32"/>
      <c r="H141" s="26"/>
      <c r="I141" s="26"/>
      <c r="J141" s="26"/>
      <c r="K141" s="26"/>
      <c r="L141" s="26"/>
      <c r="M141" s="26"/>
      <c r="N141" s="26"/>
      <c r="O141" s="26"/>
      <c r="P141" s="26"/>
      <c r="Q141" s="26"/>
    </row>
    <row r="142" spans="2:17" x14ac:dyDescent="0.25">
      <c r="B142" s="32"/>
      <c r="C142" s="32"/>
      <c r="D142" s="32"/>
      <c r="E142" s="32"/>
      <c r="F142" s="32"/>
      <c r="G142" s="32"/>
      <c r="H142" s="26"/>
      <c r="I142" s="26"/>
      <c r="J142" s="26"/>
      <c r="K142" s="26"/>
      <c r="L142" s="26"/>
      <c r="M142" s="26"/>
      <c r="N142" s="26"/>
      <c r="O142" s="26"/>
      <c r="P142" s="26"/>
      <c r="Q142" s="26"/>
    </row>
    <row r="143" spans="2:17" x14ac:dyDescent="0.25">
      <c r="B143" s="32"/>
      <c r="C143" s="32"/>
      <c r="D143" s="32"/>
      <c r="E143" s="32"/>
      <c r="F143" s="32"/>
      <c r="G143" s="32"/>
      <c r="H143" s="26"/>
      <c r="I143" s="26"/>
      <c r="J143" s="26"/>
      <c r="K143" s="26"/>
      <c r="L143" s="26"/>
      <c r="M143" s="26"/>
      <c r="N143" s="26"/>
      <c r="O143" s="26"/>
      <c r="P143" s="26"/>
      <c r="Q143" s="26"/>
    </row>
    <row r="144" spans="2:17" x14ac:dyDescent="0.25">
      <c r="B144" s="32"/>
      <c r="C144" s="32"/>
      <c r="D144" s="32"/>
      <c r="E144" s="32"/>
      <c r="F144" s="32"/>
      <c r="G144" s="32"/>
      <c r="H144" s="26"/>
      <c r="I144" s="26"/>
      <c r="J144" s="26"/>
      <c r="K144" s="26"/>
      <c r="L144" s="26"/>
      <c r="M144" s="26"/>
      <c r="N144" s="26"/>
      <c r="O144" s="26"/>
      <c r="P144" s="26"/>
      <c r="Q144" s="26"/>
    </row>
    <row r="145" spans="2:17" x14ac:dyDescent="0.25">
      <c r="B145" s="32"/>
      <c r="C145" s="32"/>
      <c r="D145" s="32"/>
      <c r="E145" s="32"/>
      <c r="F145" s="32"/>
      <c r="G145" s="32"/>
      <c r="H145" s="26"/>
      <c r="I145" s="26"/>
      <c r="J145" s="26"/>
      <c r="K145" s="26"/>
      <c r="L145" s="26"/>
      <c r="M145" s="26"/>
      <c r="N145" s="26"/>
      <c r="O145" s="26"/>
      <c r="P145" s="26"/>
      <c r="Q145" s="26"/>
    </row>
    <row r="146" spans="2:17" x14ac:dyDescent="0.25">
      <c r="B146" s="32"/>
      <c r="C146" s="32"/>
      <c r="D146" s="32"/>
      <c r="E146" s="32"/>
      <c r="F146" s="32"/>
      <c r="G146" s="32"/>
      <c r="H146" s="26"/>
      <c r="I146" s="26"/>
      <c r="J146" s="26"/>
      <c r="K146" s="26"/>
      <c r="L146" s="26"/>
      <c r="M146" s="26"/>
      <c r="N146" s="26"/>
      <c r="O146" s="26"/>
      <c r="P146" s="26"/>
      <c r="Q146" s="26"/>
    </row>
    <row r="147" spans="2:17" x14ac:dyDescent="0.25">
      <c r="B147" s="32"/>
      <c r="C147" s="32"/>
      <c r="D147" s="32"/>
      <c r="E147" s="32"/>
      <c r="F147" s="32"/>
      <c r="G147" s="32"/>
      <c r="H147" s="26"/>
      <c r="I147" s="26"/>
      <c r="J147" s="26"/>
      <c r="K147" s="26"/>
      <c r="L147" s="26"/>
      <c r="M147" s="26"/>
      <c r="N147" s="26"/>
      <c r="O147" s="26"/>
      <c r="P147" s="26"/>
      <c r="Q147" s="26"/>
    </row>
    <row r="148" spans="2:17" x14ac:dyDescent="0.25">
      <c r="B148" s="32"/>
      <c r="C148" s="32"/>
      <c r="D148" s="32"/>
      <c r="E148" s="32"/>
      <c r="F148" s="32"/>
      <c r="G148" s="32"/>
      <c r="H148" s="26"/>
      <c r="I148" s="26"/>
      <c r="J148" s="26"/>
      <c r="K148" s="26"/>
      <c r="L148" s="26"/>
      <c r="M148" s="26"/>
      <c r="N148" s="26"/>
      <c r="O148" s="26"/>
      <c r="P148" s="26"/>
      <c r="Q148" s="26"/>
    </row>
    <row r="149" spans="2:17" x14ac:dyDescent="0.25">
      <c r="B149" s="32"/>
      <c r="C149" s="32"/>
      <c r="D149" s="32"/>
      <c r="E149" s="32"/>
      <c r="F149" s="32"/>
      <c r="G149" s="32"/>
      <c r="H149" s="26"/>
      <c r="I149" s="26"/>
      <c r="J149" s="26"/>
      <c r="K149" s="26"/>
      <c r="L149" s="26"/>
      <c r="M149" s="26"/>
      <c r="N149" s="26"/>
      <c r="O149" s="26"/>
      <c r="P149" s="26"/>
      <c r="Q149" s="26"/>
    </row>
    <row r="150" spans="2:17" x14ac:dyDescent="0.25">
      <c r="B150" s="32"/>
      <c r="C150" s="32"/>
      <c r="D150" s="32"/>
      <c r="E150" s="32"/>
      <c r="F150" s="32"/>
      <c r="G150" s="32"/>
      <c r="H150" s="26"/>
      <c r="I150" s="26"/>
      <c r="J150" s="26"/>
      <c r="K150" s="26"/>
      <c r="L150" s="26"/>
      <c r="M150" s="26"/>
      <c r="N150" s="26"/>
      <c r="O150" s="26"/>
      <c r="P150" s="26"/>
      <c r="Q150" s="26"/>
    </row>
    <row r="151" spans="2:17" x14ac:dyDescent="0.25">
      <c r="B151" s="32"/>
      <c r="C151" s="32"/>
      <c r="D151" s="32"/>
      <c r="E151" s="32"/>
      <c r="F151" s="32"/>
      <c r="G151" s="32"/>
      <c r="H151" s="26"/>
      <c r="I151" s="26"/>
      <c r="J151" s="26"/>
      <c r="K151" s="26"/>
      <c r="L151" s="26"/>
      <c r="M151" s="26"/>
      <c r="N151" s="26"/>
      <c r="O151" s="26"/>
      <c r="P151" s="26"/>
      <c r="Q151" s="26"/>
    </row>
    <row r="152" spans="2:17" x14ac:dyDescent="0.25">
      <c r="B152" s="32"/>
      <c r="C152" s="32"/>
      <c r="D152" s="32"/>
      <c r="E152" s="32"/>
      <c r="F152" s="32"/>
      <c r="G152" s="32"/>
      <c r="H152" s="26"/>
      <c r="I152" s="26"/>
      <c r="J152" s="26"/>
      <c r="K152" s="26"/>
      <c r="L152" s="26"/>
      <c r="M152" s="26"/>
      <c r="N152" s="26"/>
      <c r="O152" s="26"/>
      <c r="P152" s="26"/>
      <c r="Q152" s="26"/>
    </row>
    <row r="153" spans="2:17" x14ac:dyDescent="0.25">
      <c r="B153" s="32"/>
      <c r="C153" s="32"/>
      <c r="D153" s="32"/>
      <c r="E153" s="32"/>
      <c r="F153" s="32"/>
      <c r="G153" s="32"/>
      <c r="H153" s="26"/>
      <c r="I153" s="26"/>
      <c r="J153" s="26"/>
      <c r="K153" s="26"/>
      <c r="L153" s="26"/>
      <c r="M153" s="26"/>
      <c r="N153" s="26"/>
      <c r="O153" s="26"/>
      <c r="P153" s="26"/>
      <c r="Q153" s="26"/>
    </row>
    <row r="154" spans="2:17" x14ac:dyDescent="0.25">
      <c r="B154" s="32"/>
      <c r="C154" s="32"/>
      <c r="D154" s="32"/>
      <c r="E154" s="32"/>
      <c r="F154" s="32"/>
      <c r="G154" s="32"/>
      <c r="H154" s="26"/>
      <c r="I154" s="26"/>
      <c r="J154" s="26"/>
      <c r="K154" s="26"/>
      <c r="L154" s="26"/>
      <c r="M154" s="26"/>
      <c r="N154" s="26"/>
      <c r="O154" s="26"/>
      <c r="P154" s="26"/>
      <c r="Q154" s="26"/>
    </row>
    <row r="155" spans="2:17" x14ac:dyDescent="0.25">
      <c r="B155" s="32"/>
      <c r="C155" s="32"/>
      <c r="D155" s="32"/>
      <c r="E155" s="32"/>
      <c r="F155" s="32"/>
      <c r="G155" s="32"/>
      <c r="H155" s="26"/>
      <c r="I155" s="26"/>
      <c r="J155" s="26"/>
      <c r="K155" s="26"/>
      <c r="L155" s="26"/>
      <c r="M155" s="26"/>
      <c r="N155" s="26"/>
      <c r="O155" s="26"/>
      <c r="P155" s="26"/>
      <c r="Q155" s="26"/>
    </row>
    <row r="156" spans="2:17" x14ac:dyDescent="0.25">
      <c r="B156" s="32"/>
      <c r="C156" s="32"/>
      <c r="D156" s="32"/>
      <c r="E156" s="32"/>
      <c r="F156" s="32"/>
      <c r="G156" s="32"/>
      <c r="H156" s="26"/>
      <c r="I156" s="26"/>
      <c r="J156" s="26"/>
      <c r="K156" s="26"/>
      <c r="L156" s="26"/>
      <c r="M156" s="26"/>
      <c r="N156" s="26"/>
      <c r="O156" s="26"/>
      <c r="P156" s="26"/>
      <c r="Q156" s="26"/>
    </row>
    <row r="157" spans="2:17" x14ac:dyDescent="0.25">
      <c r="B157" s="32"/>
      <c r="C157" s="32"/>
      <c r="D157" s="32"/>
      <c r="E157" s="32"/>
      <c r="F157" s="32"/>
      <c r="G157" s="32"/>
      <c r="H157" s="26"/>
      <c r="I157" s="26"/>
      <c r="J157" s="26"/>
      <c r="K157" s="26"/>
      <c r="L157" s="26"/>
      <c r="M157" s="26"/>
      <c r="N157" s="26"/>
      <c r="O157" s="26"/>
      <c r="P157" s="26"/>
      <c r="Q157" s="26"/>
    </row>
    <row r="158" spans="2:17" x14ac:dyDescent="0.25">
      <c r="B158" s="32"/>
      <c r="C158" s="32"/>
      <c r="D158" s="32"/>
      <c r="E158" s="32"/>
      <c r="F158" s="32"/>
      <c r="G158" s="32"/>
      <c r="H158" s="26"/>
      <c r="I158" s="26"/>
      <c r="J158" s="26"/>
      <c r="K158" s="26"/>
      <c r="L158" s="26"/>
      <c r="M158" s="26"/>
      <c r="N158" s="26"/>
      <c r="O158" s="26"/>
      <c r="P158" s="26"/>
      <c r="Q158" s="26"/>
    </row>
    <row r="159" spans="2:17" x14ac:dyDescent="0.25">
      <c r="B159" s="32"/>
      <c r="C159" s="32"/>
      <c r="D159" s="32"/>
      <c r="E159" s="32"/>
      <c r="F159" s="32"/>
      <c r="G159" s="32"/>
      <c r="H159" s="26"/>
      <c r="I159" s="26"/>
      <c r="J159" s="26"/>
      <c r="K159" s="26"/>
      <c r="L159" s="26"/>
      <c r="M159" s="26"/>
      <c r="N159" s="26"/>
      <c r="O159" s="26"/>
      <c r="P159" s="26"/>
      <c r="Q159" s="26"/>
    </row>
    <row r="160" spans="2:17" x14ac:dyDescent="0.25">
      <c r="B160" s="32"/>
      <c r="C160" s="32"/>
      <c r="D160" s="32"/>
      <c r="E160" s="32"/>
      <c r="F160" s="32"/>
      <c r="G160" s="32"/>
      <c r="H160" s="26"/>
      <c r="I160" s="26"/>
      <c r="J160" s="26"/>
      <c r="K160" s="26"/>
      <c r="L160" s="26"/>
      <c r="M160" s="26"/>
      <c r="N160" s="26"/>
      <c r="O160" s="26"/>
      <c r="P160" s="26"/>
      <c r="Q160" s="26"/>
    </row>
    <row r="161" spans="2:17" x14ac:dyDescent="0.25">
      <c r="B161" s="32"/>
      <c r="C161" s="32"/>
      <c r="D161" s="32"/>
      <c r="E161" s="32"/>
      <c r="F161" s="32"/>
      <c r="G161" s="32"/>
      <c r="H161" s="26"/>
      <c r="I161" s="26"/>
      <c r="J161" s="26"/>
      <c r="K161" s="26"/>
      <c r="L161" s="26"/>
      <c r="M161" s="26"/>
      <c r="N161" s="26"/>
      <c r="O161" s="26"/>
      <c r="P161" s="26"/>
      <c r="Q161" s="26"/>
    </row>
    <row r="162" spans="2:17" x14ac:dyDescent="0.25">
      <c r="B162" s="32"/>
      <c r="C162" s="32"/>
      <c r="D162" s="32"/>
      <c r="E162" s="32"/>
      <c r="F162" s="32"/>
      <c r="G162" s="32"/>
      <c r="H162" s="26"/>
      <c r="I162" s="26"/>
      <c r="J162" s="26"/>
      <c r="K162" s="26"/>
      <c r="L162" s="26"/>
      <c r="M162" s="26"/>
      <c r="N162" s="26"/>
      <c r="O162" s="26"/>
      <c r="P162" s="26"/>
      <c r="Q162" s="26"/>
    </row>
    <row r="163" spans="2:17" x14ac:dyDescent="0.25">
      <c r="B163" s="32"/>
      <c r="C163" s="32"/>
      <c r="D163" s="32"/>
      <c r="E163" s="32"/>
      <c r="F163" s="32"/>
      <c r="G163" s="32"/>
      <c r="H163" s="26"/>
      <c r="I163" s="26"/>
      <c r="J163" s="26"/>
      <c r="K163" s="26"/>
      <c r="L163" s="26"/>
      <c r="M163" s="26"/>
      <c r="N163" s="26"/>
      <c r="O163" s="26"/>
      <c r="P163" s="26"/>
      <c r="Q163" s="26"/>
    </row>
    <row r="164" spans="2:17" x14ac:dyDescent="0.25">
      <c r="B164" s="32"/>
      <c r="C164" s="32"/>
      <c r="D164" s="32"/>
      <c r="E164" s="32"/>
      <c r="F164" s="32"/>
      <c r="G164" s="32"/>
      <c r="H164" s="26"/>
      <c r="I164" s="26"/>
      <c r="J164" s="26"/>
      <c r="K164" s="26"/>
      <c r="L164" s="26"/>
      <c r="M164" s="26"/>
      <c r="N164" s="26"/>
      <c r="O164" s="26"/>
      <c r="P164" s="26"/>
      <c r="Q164" s="26"/>
    </row>
    <row r="165" spans="2:17" x14ac:dyDescent="0.25">
      <c r="B165" s="32"/>
      <c r="C165" s="32"/>
      <c r="D165" s="32"/>
      <c r="E165" s="32"/>
      <c r="F165" s="32"/>
      <c r="G165" s="32"/>
      <c r="H165" s="26"/>
      <c r="I165" s="26"/>
      <c r="J165" s="26"/>
      <c r="K165" s="26"/>
      <c r="L165" s="26"/>
      <c r="M165" s="26"/>
      <c r="N165" s="26"/>
      <c r="O165" s="26"/>
      <c r="P165" s="26"/>
      <c r="Q165" s="26"/>
    </row>
    <row r="166" spans="2:17" x14ac:dyDescent="0.25">
      <c r="B166" s="32"/>
      <c r="C166" s="32"/>
      <c r="D166" s="32"/>
      <c r="E166" s="32"/>
      <c r="F166" s="32"/>
      <c r="G166" s="32"/>
      <c r="H166" s="26"/>
      <c r="I166" s="26"/>
      <c r="J166" s="26"/>
      <c r="K166" s="26"/>
      <c r="L166" s="26"/>
      <c r="M166" s="26"/>
      <c r="N166" s="26"/>
      <c r="O166" s="26"/>
      <c r="P166" s="26"/>
      <c r="Q166" s="26"/>
    </row>
    <row r="167" spans="2:17" x14ac:dyDescent="0.25">
      <c r="B167" s="32"/>
      <c r="C167" s="32"/>
      <c r="D167" s="32"/>
      <c r="E167" s="32"/>
      <c r="F167" s="32"/>
      <c r="G167" s="32"/>
      <c r="H167" s="26"/>
      <c r="I167" s="26"/>
      <c r="J167" s="26"/>
      <c r="K167" s="26"/>
      <c r="L167" s="26"/>
      <c r="M167" s="26"/>
      <c r="N167" s="26"/>
      <c r="O167" s="26"/>
      <c r="P167" s="26"/>
      <c r="Q167" s="26"/>
    </row>
    <row r="168" spans="2:17" x14ac:dyDescent="0.25">
      <c r="B168" s="32"/>
      <c r="C168" s="32"/>
      <c r="D168" s="32"/>
      <c r="E168" s="32"/>
      <c r="F168" s="32"/>
      <c r="G168" s="32"/>
      <c r="H168" s="26"/>
      <c r="I168" s="26"/>
      <c r="J168" s="26"/>
      <c r="K168" s="26"/>
      <c r="L168" s="26"/>
      <c r="M168" s="26"/>
      <c r="N168" s="26"/>
      <c r="O168" s="26"/>
      <c r="P168" s="26"/>
      <c r="Q168" s="26"/>
    </row>
    <row r="169" spans="2:17" x14ac:dyDescent="0.25">
      <c r="B169" s="32"/>
      <c r="C169" s="32"/>
      <c r="D169" s="32"/>
      <c r="E169" s="32"/>
      <c r="F169" s="32"/>
      <c r="G169" s="32"/>
      <c r="H169" s="26"/>
      <c r="I169" s="26"/>
      <c r="J169" s="26"/>
      <c r="K169" s="26"/>
      <c r="L169" s="26"/>
      <c r="M169" s="26"/>
      <c r="N169" s="26"/>
      <c r="O169" s="26"/>
      <c r="P169" s="26"/>
      <c r="Q169" s="26"/>
    </row>
    <row r="170" spans="2:17" x14ac:dyDescent="0.25">
      <c r="B170" s="32"/>
      <c r="C170" s="32"/>
      <c r="D170" s="32"/>
      <c r="E170" s="32"/>
      <c r="F170" s="32"/>
      <c r="G170" s="32"/>
      <c r="H170" s="26"/>
      <c r="I170" s="26"/>
      <c r="J170" s="26"/>
      <c r="K170" s="26"/>
      <c r="L170" s="26"/>
      <c r="M170" s="26"/>
      <c r="N170" s="26"/>
      <c r="O170" s="26"/>
      <c r="P170" s="26"/>
      <c r="Q170" s="26"/>
    </row>
    <row r="171" spans="2:17" x14ac:dyDescent="0.25">
      <c r="B171" s="32"/>
      <c r="C171" s="32"/>
      <c r="D171" s="32"/>
      <c r="E171" s="32"/>
      <c r="F171" s="32"/>
      <c r="G171" s="32"/>
      <c r="H171" s="26"/>
      <c r="I171" s="26"/>
      <c r="J171" s="26"/>
      <c r="K171" s="26"/>
      <c r="L171" s="26"/>
      <c r="M171" s="26"/>
      <c r="N171" s="26"/>
      <c r="O171" s="26"/>
      <c r="P171" s="26"/>
      <c r="Q171" s="26"/>
    </row>
    <row r="172" spans="2:17" x14ac:dyDescent="0.25">
      <c r="B172" s="32"/>
      <c r="C172" s="32"/>
      <c r="D172" s="32"/>
      <c r="E172" s="32"/>
      <c r="F172" s="32"/>
      <c r="G172" s="32"/>
      <c r="H172" s="26"/>
      <c r="I172" s="26"/>
      <c r="J172" s="26"/>
      <c r="K172" s="26"/>
      <c r="L172" s="26"/>
      <c r="M172" s="26"/>
      <c r="N172" s="26"/>
      <c r="O172" s="26"/>
      <c r="P172" s="26"/>
      <c r="Q172" s="26"/>
    </row>
    <row r="173" spans="2:17" x14ac:dyDescent="0.25">
      <c r="B173" s="32"/>
      <c r="C173" s="32"/>
      <c r="D173" s="32"/>
      <c r="E173" s="32"/>
      <c r="F173" s="32"/>
      <c r="G173" s="32"/>
      <c r="H173" s="26"/>
      <c r="I173" s="26"/>
      <c r="J173" s="26"/>
      <c r="K173" s="26"/>
      <c r="L173" s="26"/>
      <c r="M173" s="26"/>
      <c r="N173" s="26"/>
      <c r="O173" s="26"/>
      <c r="P173" s="26"/>
      <c r="Q173" s="26"/>
    </row>
    <row r="174" spans="2:17" x14ac:dyDescent="0.25">
      <c r="B174" s="32"/>
      <c r="C174" s="32"/>
      <c r="D174" s="32"/>
      <c r="E174" s="32"/>
      <c r="F174" s="32"/>
      <c r="G174" s="32"/>
      <c r="H174" s="26"/>
      <c r="I174" s="26"/>
      <c r="J174" s="26"/>
      <c r="K174" s="26"/>
      <c r="L174" s="26"/>
      <c r="M174" s="26"/>
      <c r="N174" s="26"/>
      <c r="O174" s="26"/>
      <c r="P174" s="26"/>
      <c r="Q174" s="26"/>
    </row>
    <row r="175" spans="2:17" x14ac:dyDescent="0.25">
      <c r="B175" s="32"/>
      <c r="C175" s="32"/>
      <c r="D175" s="32"/>
      <c r="E175" s="32"/>
      <c r="F175" s="32"/>
      <c r="G175" s="32"/>
      <c r="H175" s="26"/>
      <c r="I175" s="26"/>
      <c r="J175" s="26"/>
      <c r="K175" s="26"/>
      <c r="L175" s="26"/>
      <c r="M175" s="26"/>
      <c r="N175" s="26"/>
      <c r="O175" s="26"/>
      <c r="P175" s="26"/>
      <c r="Q175" s="26"/>
    </row>
    <row r="176" spans="2:17" x14ac:dyDescent="0.25">
      <c r="B176" s="32"/>
      <c r="C176" s="32"/>
      <c r="D176" s="32"/>
      <c r="E176" s="32"/>
      <c r="F176" s="32"/>
      <c r="G176" s="32"/>
      <c r="H176" s="26"/>
      <c r="I176" s="26"/>
      <c r="J176" s="26"/>
      <c r="K176" s="26"/>
      <c r="L176" s="26"/>
      <c r="M176" s="26"/>
      <c r="N176" s="26"/>
      <c r="O176" s="26"/>
      <c r="P176" s="26"/>
      <c r="Q176" s="26"/>
    </row>
    <row r="177" spans="2:17" x14ac:dyDescent="0.25">
      <c r="B177" s="32"/>
      <c r="C177" s="32"/>
      <c r="D177" s="32"/>
      <c r="E177" s="32"/>
      <c r="F177" s="32"/>
      <c r="G177" s="32"/>
      <c r="H177" s="26"/>
      <c r="I177" s="26"/>
      <c r="J177" s="26"/>
      <c r="K177" s="26"/>
      <c r="L177" s="26"/>
      <c r="M177" s="26"/>
      <c r="N177" s="26"/>
      <c r="O177" s="26"/>
      <c r="P177" s="26"/>
      <c r="Q177" s="26"/>
    </row>
    <row r="178" spans="2:17" x14ac:dyDescent="0.25">
      <c r="B178" s="32"/>
      <c r="C178" s="32"/>
      <c r="D178" s="32"/>
      <c r="E178" s="32"/>
      <c r="F178" s="32"/>
      <c r="G178" s="32"/>
      <c r="H178" s="26"/>
      <c r="I178" s="26"/>
      <c r="J178" s="26"/>
      <c r="K178" s="26"/>
      <c r="L178" s="26"/>
      <c r="M178" s="26"/>
      <c r="N178" s="26"/>
      <c r="O178" s="26"/>
      <c r="P178" s="26"/>
      <c r="Q178" s="26"/>
    </row>
    <row r="179" spans="2:17" x14ac:dyDescent="0.25">
      <c r="B179" s="32"/>
      <c r="C179" s="32"/>
      <c r="D179" s="32"/>
      <c r="E179" s="32"/>
      <c r="F179" s="32"/>
      <c r="G179" s="32"/>
      <c r="H179" s="26"/>
      <c r="I179" s="26"/>
      <c r="J179" s="26"/>
      <c r="K179" s="26"/>
      <c r="L179" s="26"/>
      <c r="M179" s="26"/>
      <c r="N179" s="26"/>
      <c r="O179" s="26"/>
      <c r="P179" s="26"/>
      <c r="Q179" s="26"/>
    </row>
    <row r="180" spans="2:17" x14ac:dyDescent="0.25">
      <c r="B180" s="32"/>
      <c r="C180" s="32"/>
      <c r="D180" s="32"/>
      <c r="E180" s="32"/>
      <c r="F180" s="32"/>
      <c r="G180" s="32"/>
      <c r="H180" s="26"/>
      <c r="I180" s="26"/>
      <c r="J180" s="26"/>
      <c r="K180" s="26"/>
      <c r="L180" s="26"/>
      <c r="M180" s="26"/>
      <c r="N180" s="26"/>
      <c r="O180" s="26"/>
      <c r="P180" s="26"/>
      <c r="Q180" s="26"/>
    </row>
    <row r="181" spans="2:17" x14ac:dyDescent="0.25">
      <c r="B181" s="32"/>
      <c r="C181" s="32"/>
      <c r="D181" s="32"/>
      <c r="E181" s="32"/>
      <c r="F181" s="32"/>
      <c r="G181" s="32"/>
      <c r="H181" s="26"/>
      <c r="I181" s="26"/>
      <c r="J181" s="26"/>
      <c r="K181" s="26"/>
      <c r="L181" s="26"/>
      <c r="M181" s="26"/>
      <c r="N181" s="26"/>
      <c r="O181" s="26"/>
      <c r="P181" s="26"/>
      <c r="Q181" s="26"/>
    </row>
    <row r="182" spans="2:17" x14ac:dyDescent="0.25">
      <c r="B182" s="32"/>
      <c r="C182" s="32"/>
      <c r="D182" s="32"/>
      <c r="E182" s="32"/>
      <c r="F182" s="32"/>
      <c r="G182" s="32"/>
      <c r="H182" s="26"/>
      <c r="I182" s="26"/>
      <c r="J182" s="26"/>
      <c r="K182" s="26"/>
      <c r="L182" s="26"/>
      <c r="M182" s="26"/>
      <c r="N182" s="26"/>
      <c r="O182" s="26"/>
      <c r="P182" s="26"/>
      <c r="Q182" s="26"/>
    </row>
    <row r="183" spans="2:17" x14ac:dyDescent="0.25">
      <c r="B183" s="32"/>
      <c r="C183" s="32"/>
      <c r="D183" s="32"/>
      <c r="E183" s="32"/>
      <c r="F183" s="32"/>
      <c r="G183" s="32"/>
      <c r="H183" s="26"/>
      <c r="I183" s="26"/>
      <c r="J183" s="26"/>
      <c r="K183" s="26"/>
      <c r="L183" s="26"/>
      <c r="M183" s="26"/>
      <c r="N183" s="26"/>
      <c r="O183" s="26"/>
      <c r="P183" s="26"/>
      <c r="Q183" s="26"/>
    </row>
    <row r="184" spans="2:17" x14ac:dyDescent="0.25">
      <c r="B184" s="32"/>
      <c r="C184" s="32"/>
      <c r="D184" s="32"/>
      <c r="E184" s="32"/>
      <c r="F184" s="32"/>
      <c r="G184" s="32"/>
      <c r="H184" s="26"/>
      <c r="I184" s="26"/>
      <c r="J184" s="26"/>
      <c r="K184" s="26"/>
      <c r="L184" s="26"/>
      <c r="M184" s="26"/>
      <c r="N184" s="26"/>
      <c r="O184" s="26"/>
      <c r="P184" s="26"/>
      <c r="Q184" s="26"/>
    </row>
    <row r="185" spans="2:17" x14ac:dyDescent="0.25">
      <c r="B185" s="32"/>
      <c r="C185" s="32"/>
      <c r="D185" s="32"/>
      <c r="E185" s="32"/>
      <c r="F185" s="32"/>
      <c r="G185" s="32"/>
      <c r="H185" s="26"/>
      <c r="I185" s="26"/>
      <c r="J185" s="26"/>
      <c r="K185" s="26"/>
      <c r="L185" s="26"/>
      <c r="M185" s="26"/>
      <c r="N185" s="26"/>
      <c r="O185" s="26"/>
      <c r="P185" s="26"/>
      <c r="Q185" s="26"/>
    </row>
    <row r="186" spans="2:17" x14ac:dyDescent="0.25">
      <c r="B186" s="32"/>
      <c r="C186" s="32"/>
      <c r="D186" s="32"/>
      <c r="E186" s="32"/>
      <c r="F186" s="32"/>
      <c r="G186" s="32"/>
      <c r="H186" s="26"/>
      <c r="I186" s="26"/>
      <c r="J186" s="26"/>
      <c r="K186" s="26"/>
      <c r="L186" s="26"/>
      <c r="M186" s="26"/>
      <c r="N186" s="26"/>
      <c r="O186" s="26"/>
      <c r="P186" s="26"/>
      <c r="Q186" s="26"/>
    </row>
    <row r="187" spans="2:17" x14ac:dyDescent="0.25">
      <c r="B187" s="32"/>
      <c r="C187" s="32"/>
      <c r="D187" s="32"/>
      <c r="E187" s="32"/>
      <c r="F187" s="32"/>
      <c r="G187" s="32"/>
      <c r="H187" s="26"/>
      <c r="I187" s="26"/>
      <c r="J187" s="26"/>
      <c r="K187" s="26"/>
      <c r="L187" s="26"/>
      <c r="M187" s="26"/>
      <c r="N187" s="26"/>
      <c r="O187" s="26"/>
      <c r="P187" s="26"/>
      <c r="Q187" s="26"/>
    </row>
    <row r="188" spans="2:17" x14ac:dyDescent="0.25">
      <c r="B188" s="32"/>
      <c r="C188" s="32"/>
      <c r="D188" s="32"/>
      <c r="E188" s="32"/>
      <c r="F188" s="32"/>
      <c r="G188" s="32"/>
      <c r="H188" s="26"/>
      <c r="I188" s="26"/>
      <c r="J188" s="26"/>
      <c r="K188" s="26"/>
      <c r="L188" s="26"/>
      <c r="M188" s="26"/>
      <c r="N188" s="26"/>
      <c r="O188" s="26"/>
      <c r="P188" s="26"/>
      <c r="Q188" s="26"/>
    </row>
    <row r="189" spans="2:17" x14ac:dyDescent="0.25">
      <c r="B189" s="32"/>
      <c r="C189" s="32"/>
      <c r="D189" s="32"/>
      <c r="E189" s="32"/>
      <c r="F189" s="32"/>
      <c r="G189" s="32"/>
      <c r="H189" s="26"/>
      <c r="I189" s="26"/>
      <c r="J189" s="26"/>
      <c r="K189" s="26"/>
      <c r="L189" s="26"/>
      <c r="M189" s="26"/>
      <c r="N189" s="26"/>
      <c r="O189" s="26"/>
      <c r="P189" s="26"/>
      <c r="Q189" s="26"/>
    </row>
    <row r="190" spans="2:17" x14ac:dyDescent="0.25">
      <c r="B190" s="32"/>
      <c r="C190" s="32"/>
      <c r="D190" s="32"/>
      <c r="E190" s="32"/>
      <c r="F190" s="32"/>
      <c r="G190" s="32"/>
      <c r="H190" s="26"/>
      <c r="I190" s="26"/>
      <c r="J190" s="26"/>
      <c r="K190" s="26"/>
      <c r="L190" s="26"/>
      <c r="M190" s="26"/>
      <c r="N190" s="26"/>
      <c r="O190" s="26"/>
      <c r="P190" s="26"/>
      <c r="Q190" s="26"/>
    </row>
    <row r="191" spans="2:17" x14ac:dyDescent="0.25">
      <c r="B191" s="32"/>
      <c r="C191" s="32"/>
      <c r="D191" s="32"/>
      <c r="E191" s="32"/>
      <c r="F191" s="32"/>
      <c r="G191" s="32"/>
      <c r="H191" s="26"/>
      <c r="I191" s="26"/>
      <c r="J191" s="26"/>
      <c r="K191" s="26"/>
      <c r="L191" s="26"/>
      <c r="M191" s="26"/>
      <c r="N191" s="26"/>
      <c r="O191" s="26"/>
      <c r="P191" s="26"/>
      <c r="Q191" s="26"/>
    </row>
    <row r="192" spans="2:17" x14ac:dyDescent="0.25">
      <c r="B192" s="32"/>
      <c r="C192" s="32"/>
      <c r="D192" s="32"/>
      <c r="E192" s="32"/>
      <c r="F192" s="32"/>
      <c r="G192" s="32"/>
      <c r="H192" s="26"/>
      <c r="I192" s="26"/>
      <c r="J192" s="26"/>
      <c r="K192" s="26"/>
      <c r="L192" s="26"/>
      <c r="M192" s="26"/>
      <c r="N192" s="26"/>
      <c r="O192" s="26"/>
      <c r="P192" s="26"/>
      <c r="Q192" s="26"/>
    </row>
    <row r="193" spans="2:17" x14ac:dyDescent="0.25">
      <c r="B193" s="32"/>
      <c r="C193" s="32"/>
      <c r="D193" s="32"/>
      <c r="E193" s="32"/>
      <c r="F193" s="32"/>
      <c r="G193" s="32"/>
      <c r="H193" s="26"/>
      <c r="I193" s="26"/>
      <c r="J193" s="26"/>
      <c r="K193" s="26"/>
      <c r="L193" s="26"/>
      <c r="M193" s="26"/>
      <c r="N193" s="26"/>
      <c r="O193" s="26"/>
      <c r="P193" s="26"/>
      <c r="Q193" s="26"/>
    </row>
    <row r="194" spans="2:17" x14ac:dyDescent="0.25">
      <c r="B194" s="32"/>
      <c r="C194" s="32"/>
      <c r="D194" s="32"/>
      <c r="E194" s="32"/>
      <c r="F194" s="32"/>
      <c r="G194" s="32"/>
      <c r="H194" s="26"/>
      <c r="I194" s="26"/>
      <c r="J194" s="26"/>
      <c r="K194" s="26"/>
      <c r="L194" s="26"/>
      <c r="M194" s="26"/>
      <c r="N194" s="26"/>
      <c r="O194" s="26"/>
      <c r="P194" s="26"/>
      <c r="Q194" s="26"/>
    </row>
    <row r="195" spans="2:17" x14ac:dyDescent="0.25">
      <c r="B195" s="32"/>
      <c r="C195" s="32"/>
      <c r="D195" s="32"/>
      <c r="E195" s="32"/>
      <c r="F195" s="32"/>
      <c r="G195" s="32"/>
      <c r="H195" s="26"/>
      <c r="I195" s="26"/>
      <c r="J195" s="26"/>
      <c r="K195" s="26"/>
      <c r="L195" s="26"/>
      <c r="M195" s="26"/>
      <c r="N195" s="26"/>
      <c r="O195" s="26"/>
      <c r="P195" s="26"/>
      <c r="Q195" s="26"/>
    </row>
    <row r="196" spans="2:17" x14ac:dyDescent="0.25">
      <c r="B196" s="32"/>
      <c r="C196" s="32"/>
      <c r="D196" s="32"/>
      <c r="E196" s="32"/>
      <c r="F196" s="32"/>
      <c r="G196" s="32"/>
      <c r="H196" s="26"/>
      <c r="I196" s="26"/>
      <c r="J196" s="26"/>
      <c r="K196" s="26"/>
      <c r="L196" s="26"/>
      <c r="M196" s="26"/>
      <c r="N196" s="26"/>
      <c r="O196" s="26"/>
      <c r="P196" s="26"/>
      <c r="Q196" s="26"/>
    </row>
    <row r="197" spans="2:17" x14ac:dyDescent="0.25">
      <c r="B197" s="32"/>
      <c r="C197" s="32"/>
      <c r="D197" s="32"/>
      <c r="E197" s="32"/>
      <c r="F197" s="32"/>
      <c r="G197" s="32"/>
      <c r="H197" s="26"/>
      <c r="I197" s="26"/>
      <c r="J197" s="26"/>
      <c r="K197" s="26"/>
      <c r="L197" s="26"/>
      <c r="M197" s="26"/>
      <c r="N197" s="26"/>
      <c r="O197" s="26"/>
      <c r="P197" s="26"/>
      <c r="Q197" s="26"/>
    </row>
    <row r="198" spans="2:17" x14ac:dyDescent="0.25">
      <c r="B198" s="32"/>
      <c r="C198" s="32"/>
      <c r="D198" s="32"/>
      <c r="E198" s="32"/>
      <c r="F198" s="32"/>
      <c r="G198" s="32"/>
      <c r="H198" s="26"/>
      <c r="I198" s="26"/>
      <c r="J198" s="26"/>
      <c r="K198" s="26"/>
      <c r="L198" s="26"/>
      <c r="M198" s="26"/>
      <c r="N198" s="26"/>
      <c r="O198" s="26"/>
      <c r="P198" s="26"/>
      <c r="Q198" s="26"/>
    </row>
    <row r="199" spans="2:17" x14ac:dyDescent="0.25">
      <c r="B199" s="32"/>
      <c r="C199" s="32"/>
      <c r="D199" s="32"/>
      <c r="E199" s="32"/>
      <c r="F199" s="32"/>
      <c r="G199" s="32"/>
      <c r="H199" s="26"/>
      <c r="I199" s="26"/>
      <c r="J199" s="26"/>
      <c r="K199" s="26"/>
      <c r="L199" s="26"/>
      <c r="M199" s="26"/>
      <c r="N199" s="26"/>
      <c r="O199" s="26"/>
      <c r="P199" s="26"/>
      <c r="Q199" s="26"/>
    </row>
    <row r="200" spans="2:17" x14ac:dyDescent="0.25">
      <c r="B200" s="32"/>
      <c r="C200" s="32"/>
      <c r="D200" s="32"/>
      <c r="E200" s="32"/>
      <c r="F200" s="32"/>
      <c r="G200" s="32"/>
      <c r="H200" s="26"/>
      <c r="I200" s="26"/>
      <c r="J200" s="26"/>
      <c r="K200" s="26"/>
      <c r="L200" s="26"/>
      <c r="M200" s="26"/>
      <c r="N200" s="26"/>
      <c r="O200" s="26"/>
      <c r="P200" s="26"/>
      <c r="Q200" s="26"/>
    </row>
    <row r="201" spans="2:17" x14ac:dyDescent="0.25">
      <c r="B201" s="32"/>
      <c r="C201" s="32"/>
      <c r="D201" s="32"/>
      <c r="E201" s="32"/>
      <c r="F201" s="32"/>
      <c r="G201" s="32"/>
      <c r="H201" s="26"/>
      <c r="I201" s="26"/>
      <c r="J201" s="27"/>
    </row>
  </sheetData>
  <sheetProtection algorithmName="SHA-512" hashValue="6JiUteBIYs5ksbjIiamBC2BcPabIi/m6mqrkNiRCJ47xBKjqf0rZnBkwQtJPMLLtiOq8AJr3DE3hBpV4Ci1Dfw==" saltValue="VdErRQOIohDb3CLIaIBOrQ==" spinCount="100000" sheet="1" objects="1" scenarios="1" pivotTables="0"/>
  <phoneticPr fontId="14" type="noConversion"/>
  <conditionalFormatting sqref="B201:G201">
    <cfRule type="expression" dxfId="925" priority="11" stopIfTrue="1">
      <formula>RIGHT($B201,1)="0"</formula>
    </cfRule>
    <cfRule type="expression" dxfId="924" priority="12" stopIfTrue="1">
      <formula>B201&lt;&gt;""</formula>
    </cfRule>
    <cfRule type="expression" dxfId="923" priority="13" stopIfTrue="1">
      <formula>$G201&lt;&gt;""</formula>
    </cfRule>
  </conditionalFormatting>
  <conditionalFormatting sqref="H2:Q4">
    <cfRule type="expression" dxfId="922" priority="14" stopIfTrue="1">
      <formula>H$11&lt;&gt;""</formula>
    </cfRule>
  </conditionalFormatting>
  <conditionalFormatting sqref="B12:B200 D12:G200">
    <cfRule type="expression" dxfId="921" priority="15" stopIfTrue="1">
      <formula>RIGHT($B12,1)="0"</formula>
    </cfRule>
    <cfRule type="expression" dxfId="920" priority="16" stopIfTrue="1">
      <formula>B12&lt;&gt;""</formula>
    </cfRule>
    <cfRule type="expression" dxfId="919" priority="17" stopIfTrue="1">
      <formula>$G12&lt;&gt;""</formula>
    </cfRule>
  </conditionalFormatting>
  <conditionalFormatting sqref="C12:C200">
    <cfRule type="expression" dxfId="918" priority="18" stopIfTrue="1">
      <formula>RIGHT($B12,1)="0"</formula>
    </cfRule>
    <cfRule type="expression" dxfId="917" priority="19" stopIfTrue="1">
      <formula>C12&lt;&gt;""</formula>
    </cfRule>
    <cfRule type="expression" dxfId="916" priority="20" stopIfTrue="1">
      <formula>$G12&lt;&gt;""</formula>
    </cfRule>
  </conditionalFormatting>
  <conditionalFormatting sqref="H9:I11 K9:Q11">
    <cfRule type="expression" dxfId="915" priority="21" stopIfTrue="1">
      <formula>H$11&lt;&gt;""</formula>
    </cfRule>
    <cfRule type="expression" dxfId="914" priority="22" stopIfTrue="1">
      <formula>I$11=""</formula>
    </cfRule>
  </conditionalFormatting>
  <conditionalFormatting sqref="H7:Q8">
    <cfRule type="expression" dxfId="913" priority="23" stopIfTrue="1">
      <formula>H$11&lt;&gt;""</formula>
    </cfRule>
    <cfRule type="expression" dxfId="912" priority="24" stopIfTrue="1">
      <formula>H$11=""</formula>
    </cfRule>
  </conditionalFormatting>
  <conditionalFormatting sqref="H6:Q6">
    <cfRule type="expression" dxfId="911" priority="25" stopIfTrue="1">
      <formula>H$11&lt;&gt;""</formula>
    </cfRule>
    <cfRule type="expression" dxfId="910" priority="26" stopIfTrue="1">
      <formula>H$11=""</formula>
    </cfRule>
  </conditionalFormatting>
  <conditionalFormatting sqref="H57:L200 N12:Q200 M41:M200">
    <cfRule type="expression" dxfId="909" priority="27" stopIfTrue="1">
      <formula>AND(RIGHT($B12,1)="0",H$11&lt;&gt;"")</formula>
    </cfRule>
    <cfRule type="expression" dxfId="908" priority="28" stopIfTrue="1">
      <formula>AND($G12&lt;&gt;"",H$11&lt;&gt;"")</formula>
    </cfRule>
    <cfRule type="expression" dxfId="907" priority="29" stopIfTrue="1">
      <formula>OR($G12="",H$11="")</formula>
    </cfRule>
  </conditionalFormatting>
  <conditionalFormatting sqref="H201:I201">
    <cfRule type="expression" dxfId="906" priority="30" stopIfTrue="1">
      <formula>RIGHT($B201,1)="0"</formula>
    </cfRule>
    <cfRule type="expression" dxfId="905" priority="31" stopIfTrue="1">
      <formula>H201&lt;&gt;""</formula>
    </cfRule>
    <cfRule type="expression" dxfId="904" priority="32" stopIfTrue="1">
      <formula>$I201&lt;&gt;""</formula>
    </cfRule>
  </conditionalFormatting>
  <conditionalFormatting sqref="B11:G11 B10 C9:G10">
    <cfRule type="expression" dxfId="903" priority="39" stopIfTrue="1">
      <formula>TRUE</formula>
    </cfRule>
  </conditionalFormatting>
  <conditionalFormatting sqref="B9">
    <cfRule type="expression" dxfId="902" priority="40" stopIfTrue="1">
      <formula>TRUE</formula>
    </cfRule>
  </conditionalFormatting>
  <conditionalFormatting pivot="1" sqref="H12:J21">
    <cfRule type="expression" dxfId="901" priority="7" stopIfTrue="1">
      <formula>$H$11&lt;&gt;""</formula>
    </cfRule>
  </conditionalFormatting>
  <conditionalFormatting sqref="I2:I4">
    <cfRule type="expression" dxfId="900" priority="6" stopIfTrue="1">
      <formula>TRUE</formula>
    </cfRule>
  </conditionalFormatting>
  <conditionalFormatting sqref="I6">
    <cfRule type="expression" dxfId="899" priority="5" stopIfTrue="1">
      <formula>TRUE</formula>
    </cfRule>
  </conditionalFormatting>
  <conditionalFormatting sqref="I7:I8">
    <cfRule type="expression" dxfId="898" priority="4" stopIfTrue="1">
      <formula>TRUE</formula>
    </cfRule>
  </conditionalFormatting>
  <conditionalFormatting sqref="I9:I11">
    <cfRule type="expression" dxfId="897" priority="3" stopIfTrue="1">
      <formula>TRUE</formula>
    </cfRule>
  </conditionalFormatting>
  <conditionalFormatting sqref="J9:J11">
    <cfRule type="expression" dxfId="896" priority="154" stopIfTrue="1">
      <formula>J$11&lt;&gt;""</formula>
    </cfRule>
    <cfRule type="expression" dxfId="895" priority="155" stopIfTrue="1">
      <formula>#REF!=""</formula>
    </cfRule>
  </conditionalFormatting>
  <conditionalFormatting sqref="J201">
    <cfRule type="expression" dxfId="894" priority="176" stopIfTrue="1">
      <formula>AND(RIGHT($B201,1)="0",J$10&lt;&gt;"",#REF!="")</formula>
    </cfRule>
    <cfRule type="expression" dxfId="893" priority="177" stopIfTrue="1">
      <formula>AND(RIGHT($B201,1)="0",J$10&lt;&gt;"",#REF!&lt;&gt;"")</formula>
    </cfRule>
    <cfRule type="expression" dxfId="892" priority="178" stopIfTrue="1">
      <formula>OR($I201="",J$10="")</formula>
    </cfRule>
  </conditionalFormatting>
  <pageMargins left="0.39370078740157483" right="0" top="0.59055118110236227" bottom="0.19685039370078741" header="0" footer="0"/>
  <pageSetup paperSize="9" orientation="landscape"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82"/>
  <sheetViews>
    <sheetView showGridLines="0" showRowColHeaders="0" workbookViewId="0">
      <pane ySplit="1" topLeftCell="A2" activePane="bottomLeft" state="frozen"/>
      <selection pane="bottomLeft" activeCell="D3" sqref="D3"/>
    </sheetView>
  </sheetViews>
  <sheetFormatPr defaultRowHeight="12.75" x14ac:dyDescent="0.2"/>
  <cols>
    <col min="1" max="1" width="9.140625" style="46" bestFit="1" customWidth="1"/>
    <col min="2" max="2" width="9.28515625" style="46" bestFit="1" customWidth="1"/>
    <col min="3" max="3" width="15.140625" style="46" bestFit="1" customWidth="1"/>
    <col min="4" max="4" width="5" style="46" bestFit="1" customWidth="1"/>
    <col min="5" max="5" width="54" style="46" bestFit="1" customWidth="1"/>
    <col min="6" max="6" width="13.85546875" style="46" bestFit="1" customWidth="1"/>
    <col min="7" max="7" width="47.7109375" style="46" bestFit="1" customWidth="1"/>
    <col min="8" max="8" width="2.7109375" style="46" bestFit="1" customWidth="1"/>
    <col min="9" max="9" width="11.28515625" style="46" customWidth="1"/>
    <col min="10" max="10" width="8" style="46" customWidth="1"/>
    <col min="11" max="11" width="10.85546875" style="46" customWidth="1"/>
    <col min="12" max="13" width="8.7109375" style="46" bestFit="1" customWidth="1"/>
    <col min="14" max="14" width="8.5703125" style="46" bestFit="1" customWidth="1"/>
    <col min="15" max="16384" width="9.140625" style="46"/>
  </cols>
  <sheetData>
    <row r="1" spans="1:14" ht="13.5" x14ac:dyDescent="0.25">
      <c r="A1" s="119" t="s">
        <v>215</v>
      </c>
      <c r="B1" s="119" t="s">
        <v>216</v>
      </c>
      <c r="C1" s="119" t="s">
        <v>125</v>
      </c>
      <c r="D1" s="119" t="s">
        <v>126</v>
      </c>
      <c r="E1" s="119" t="s">
        <v>127</v>
      </c>
      <c r="F1" s="119" t="s">
        <v>207</v>
      </c>
      <c r="G1" s="119" t="s">
        <v>217</v>
      </c>
      <c r="H1" s="119" t="s">
        <v>218</v>
      </c>
      <c r="I1" s="119" t="s">
        <v>219</v>
      </c>
      <c r="J1" s="119" t="s">
        <v>220</v>
      </c>
      <c r="K1" s="119" t="s">
        <v>221</v>
      </c>
      <c r="L1" s="119" t="s">
        <v>222</v>
      </c>
      <c r="M1" s="119" t="s">
        <v>223</v>
      </c>
      <c r="N1" s="119" t="s">
        <v>224</v>
      </c>
    </row>
    <row r="2" spans="1:14" ht="13.5" x14ac:dyDescent="0.25">
      <c r="A2" s="120" t="s">
        <v>227</v>
      </c>
      <c r="B2" s="120" t="s">
        <v>129</v>
      </c>
      <c r="C2" s="120" t="s">
        <v>31</v>
      </c>
      <c r="D2" s="121">
        <v>4025</v>
      </c>
      <c r="E2" s="120" t="s">
        <v>1985</v>
      </c>
      <c r="F2" s="120" t="s">
        <v>42</v>
      </c>
      <c r="G2" s="120" t="s">
        <v>336</v>
      </c>
      <c r="H2" s="120" t="s">
        <v>226</v>
      </c>
      <c r="I2" s="122">
        <v>980</v>
      </c>
      <c r="J2" s="122">
        <v>1296</v>
      </c>
      <c r="K2" s="122">
        <v>12</v>
      </c>
      <c r="L2" s="122">
        <v>1</v>
      </c>
      <c r="M2" s="122">
        <v>4</v>
      </c>
      <c r="N2" s="122">
        <v>12</v>
      </c>
    </row>
    <row r="3" spans="1:14" ht="13.5" x14ac:dyDescent="0.25">
      <c r="A3" s="120" t="s">
        <v>227</v>
      </c>
      <c r="B3" s="120" t="s">
        <v>129</v>
      </c>
      <c r="C3" s="120" t="s">
        <v>31</v>
      </c>
      <c r="D3" s="121">
        <v>4025</v>
      </c>
      <c r="E3" s="120" t="s">
        <v>1985</v>
      </c>
      <c r="F3" s="123" t="s">
        <v>343</v>
      </c>
      <c r="G3" s="124" t="s">
        <v>344</v>
      </c>
      <c r="H3" s="123" t="s">
        <v>226</v>
      </c>
      <c r="I3" s="121">
        <v>980</v>
      </c>
      <c r="J3" s="121">
        <v>1017</v>
      </c>
      <c r="K3" s="121">
        <v>66</v>
      </c>
      <c r="L3" s="121">
        <v>1</v>
      </c>
      <c r="M3" s="121">
        <v>1</v>
      </c>
      <c r="N3" s="121">
        <v>14</v>
      </c>
    </row>
    <row r="4" spans="1:14" ht="13.5" x14ac:dyDescent="0.25">
      <c r="A4" s="125" t="s">
        <v>227</v>
      </c>
      <c r="B4" s="125" t="s">
        <v>129</v>
      </c>
      <c r="C4" s="125" t="s">
        <v>31</v>
      </c>
      <c r="D4" s="121">
        <v>4151</v>
      </c>
      <c r="E4" s="123" t="s">
        <v>1986</v>
      </c>
      <c r="F4" s="123" t="s">
        <v>290</v>
      </c>
      <c r="G4" s="123" t="s">
        <v>319</v>
      </c>
      <c r="H4" s="123" t="s">
        <v>226</v>
      </c>
      <c r="I4" s="121">
        <v>1228</v>
      </c>
      <c r="J4" s="121">
        <v>1491</v>
      </c>
      <c r="K4" s="121">
        <v>38</v>
      </c>
      <c r="L4" s="121">
        <v>1</v>
      </c>
      <c r="M4" s="121">
        <v>4</v>
      </c>
      <c r="N4" s="121">
        <v>14</v>
      </c>
    </row>
    <row r="5" spans="1:14" ht="13.5" x14ac:dyDescent="0.25">
      <c r="A5" s="120" t="s">
        <v>227</v>
      </c>
      <c r="B5" s="120" t="s">
        <v>129</v>
      </c>
      <c r="C5" s="120" t="s">
        <v>230</v>
      </c>
      <c r="D5" s="122">
        <v>4221</v>
      </c>
      <c r="E5" s="120" t="s">
        <v>2120</v>
      </c>
      <c r="F5" s="120" t="s">
        <v>225</v>
      </c>
      <c r="G5" s="120" t="s">
        <v>275</v>
      </c>
      <c r="H5" s="120" t="s">
        <v>226</v>
      </c>
      <c r="I5" s="122">
        <v>1148</v>
      </c>
      <c r="J5" s="122">
        <v>1193</v>
      </c>
      <c r="K5" s="122">
        <v>24</v>
      </c>
      <c r="L5" s="122">
        <v>1</v>
      </c>
      <c r="M5" s="122">
        <v>2</v>
      </c>
      <c r="N5" s="122">
        <v>22</v>
      </c>
    </row>
    <row r="6" spans="1:14" ht="13.5" x14ac:dyDescent="0.25">
      <c r="A6" s="125" t="s">
        <v>227</v>
      </c>
      <c r="B6" s="125" t="s">
        <v>129</v>
      </c>
      <c r="C6" s="125" t="s">
        <v>31</v>
      </c>
      <c r="D6" s="121">
        <v>4251</v>
      </c>
      <c r="E6" s="123" t="s">
        <v>1987</v>
      </c>
      <c r="F6" s="123" t="s">
        <v>282</v>
      </c>
      <c r="G6" s="123" t="s">
        <v>319</v>
      </c>
      <c r="H6" s="123" t="s">
        <v>226</v>
      </c>
      <c r="I6" s="121">
        <v>1229</v>
      </c>
      <c r="J6" s="121">
        <v>1491</v>
      </c>
      <c r="K6" s="121">
        <v>44</v>
      </c>
      <c r="L6" s="121">
        <v>1</v>
      </c>
      <c r="M6" s="121">
        <v>4</v>
      </c>
      <c r="N6" s="121">
        <v>14</v>
      </c>
    </row>
    <row r="7" spans="1:14" ht="13.5" x14ac:dyDescent="0.25">
      <c r="A7" s="123" t="s">
        <v>227</v>
      </c>
      <c r="B7" s="123" t="s">
        <v>129</v>
      </c>
      <c r="C7" s="123" t="s">
        <v>231</v>
      </c>
      <c r="D7" s="121">
        <v>4313</v>
      </c>
      <c r="E7" s="123" t="s">
        <v>1981</v>
      </c>
      <c r="F7" s="123" t="s">
        <v>225</v>
      </c>
      <c r="G7" s="123" t="s">
        <v>369</v>
      </c>
      <c r="H7" s="123" t="s">
        <v>226</v>
      </c>
      <c r="I7" s="121">
        <v>813</v>
      </c>
      <c r="J7" s="121">
        <v>1024</v>
      </c>
      <c r="K7" s="121">
        <v>1</v>
      </c>
      <c r="L7" s="121">
        <v>1</v>
      </c>
      <c r="M7" s="121">
        <v>4</v>
      </c>
      <c r="N7" s="121">
        <v>16</v>
      </c>
    </row>
    <row r="8" spans="1:14" ht="13.5" x14ac:dyDescent="0.25">
      <c r="A8" s="123" t="s">
        <v>227</v>
      </c>
      <c r="B8" s="123" t="s">
        <v>129</v>
      </c>
      <c r="C8" s="123" t="s">
        <v>231</v>
      </c>
      <c r="D8" s="121">
        <v>4313</v>
      </c>
      <c r="E8" s="123" t="s">
        <v>1981</v>
      </c>
      <c r="F8" s="123" t="s">
        <v>225</v>
      </c>
      <c r="G8" s="123" t="s">
        <v>7</v>
      </c>
      <c r="H8" s="123" t="s">
        <v>226</v>
      </c>
      <c r="I8" s="121">
        <v>813</v>
      </c>
      <c r="J8" s="121">
        <v>1024</v>
      </c>
      <c r="K8" s="121">
        <v>1</v>
      </c>
      <c r="L8" s="121">
        <v>1</v>
      </c>
      <c r="M8" s="121">
        <v>4</v>
      </c>
      <c r="N8" s="121">
        <v>16</v>
      </c>
    </row>
    <row r="9" spans="1:14" ht="13.5" x14ac:dyDescent="0.25">
      <c r="A9" s="123" t="s">
        <v>227</v>
      </c>
      <c r="B9" s="123" t="s">
        <v>129</v>
      </c>
      <c r="C9" s="123" t="s">
        <v>231</v>
      </c>
      <c r="D9" s="121">
        <v>4313</v>
      </c>
      <c r="E9" s="123" t="s">
        <v>1981</v>
      </c>
      <c r="F9" s="123" t="s">
        <v>225</v>
      </c>
      <c r="G9" s="123" t="s">
        <v>6</v>
      </c>
      <c r="H9" s="123" t="s">
        <v>226</v>
      </c>
      <c r="I9" s="121">
        <v>813</v>
      </c>
      <c r="J9" s="121">
        <v>1024</v>
      </c>
      <c r="K9" s="121">
        <v>1</v>
      </c>
      <c r="L9" s="121">
        <v>1</v>
      </c>
      <c r="M9" s="121">
        <v>4</v>
      </c>
      <c r="N9" s="121">
        <v>16</v>
      </c>
    </row>
    <row r="10" spans="1:14" ht="13.5" x14ac:dyDescent="0.25">
      <c r="A10" s="123" t="s">
        <v>227</v>
      </c>
      <c r="B10" s="123" t="s">
        <v>129</v>
      </c>
      <c r="C10" s="123" t="s">
        <v>283</v>
      </c>
      <c r="D10" s="121">
        <v>4323</v>
      </c>
      <c r="E10" s="123" t="s">
        <v>2006</v>
      </c>
      <c r="F10" s="123" t="s">
        <v>225</v>
      </c>
      <c r="G10" s="123" t="s">
        <v>284</v>
      </c>
      <c r="H10" s="123" t="s">
        <v>226</v>
      </c>
      <c r="I10" s="121">
        <v>1164</v>
      </c>
      <c r="J10" s="121">
        <v>1434</v>
      </c>
      <c r="K10" s="121">
        <v>1</v>
      </c>
      <c r="L10" s="121">
        <v>1</v>
      </c>
      <c r="M10" s="121">
        <v>4</v>
      </c>
      <c r="N10" s="121">
        <v>14</v>
      </c>
    </row>
    <row r="11" spans="1:14" ht="13.5" x14ac:dyDescent="0.25">
      <c r="A11" s="123" t="s">
        <v>227</v>
      </c>
      <c r="B11" s="123" t="s">
        <v>129</v>
      </c>
      <c r="C11" s="123" t="s">
        <v>231</v>
      </c>
      <c r="D11" s="121">
        <v>4413</v>
      </c>
      <c r="E11" s="123" t="s">
        <v>1982</v>
      </c>
      <c r="F11" s="123" t="s">
        <v>225</v>
      </c>
      <c r="G11" s="123" t="s">
        <v>9</v>
      </c>
      <c r="H11" s="123" t="s">
        <v>226</v>
      </c>
      <c r="I11" s="121">
        <v>817</v>
      </c>
      <c r="J11" s="121">
        <v>1222</v>
      </c>
      <c r="K11" s="121">
        <v>1</v>
      </c>
      <c r="L11" s="121">
        <v>1</v>
      </c>
      <c r="M11" s="121">
        <v>4</v>
      </c>
      <c r="N11" s="121">
        <v>16</v>
      </c>
    </row>
    <row r="12" spans="1:14" ht="13.5" x14ac:dyDescent="0.25">
      <c r="A12" s="123" t="s">
        <v>227</v>
      </c>
      <c r="B12" s="123" t="s">
        <v>129</v>
      </c>
      <c r="C12" s="123" t="s">
        <v>231</v>
      </c>
      <c r="D12" s="121">
        <v>4413</v>
      </c>
      <c r="E12" s="123" t="s">
        <v>1982</v>
      </c>
      <c r="F12" s="123" t="s">
        <v>225</v>
      </c>
      <c r="G12" s="123" t="s">
        <v>8</v>
      </c>
      <c r="H12" s="123" t="s">
        <v>226</v>
      </c>
      <c r="I12" s="121">
        <v>817</v>
      </c>
      <c r="J12" s="121">
        <v>1222</v>
      </c>
      <c r="K12" s="121">
        <v>1</v>
      </c>
      <c r="L12" s="121">
        <v>1</v>
      </c>
      <c r="M12" s="121">
        <v>4</v>
      </c>
      <c r="N12" s="121">
        <v>16</v>
      </c>
    </row>
    <row r="13" spans="1:14" ht="13.5" x14ac:dyDescent="0.25">
      <c r="A13" s="123" t="s">
        <v>227</v>
      </c>
      <c r="B13" s="123" t="s">
        <v>129</v>
      </c>
      <c r="C13" s="123" t="s">
        <v>231</v>
      </c>
      <c r="D13" s="121">
        <v>4413</v>
      </c>
      <c r="E13" s="123" t="s">
        <v>1982</v>
      </c>
      <c r="F13" s="123" t="s">
        <v>225</v>
      </c>
      <c r="G13" s="123" t="s">
        <v>134</v>
      </c>
      <c r="H13" s="123" t="s">
        <v>226</v>
      </c>
      <c r="I13" s="121">
        <v>817</v>
      </c>
      <c r="J13" s="121">
        <v>1222</v>
      </c>
      <c r="K13" s="121">
        <v>1</v>
      </c>
      <c r="L13" s="121">
        <v>1</v>
      </c>
      <c r="M13" s="121">
        <v>4</v>
      </c>
      <c r="N13" s="121">
        <v>16</v>
      </c>
    </row>
    <row r="14" spans="1:14" ht="13.5" x14ac:dyDescent="0.25">
      <c r="A14" s="125" t="s">
        <v>227</v>
      </c>
      <c r="B14" s="125" t="s">
        <v>129</v>
      </c>
      <c r="C14" s="125" t="s">
        <v>31</v>
      </c>
      <c r="D14" s="121">
        <v>4551</v>
      </c>
      <c r="E14" s="123" t="s">
        <v>1983</v>
      </c>
      <c r="F14" s="123" t="s">
        <v>338</v>
      </c>
      <c r="G14" s="123" t="s">
        <v>319</v>
      </c>
      <c r="H14" s="123" t="s">
        <v>226</v>
      </c>
      <c r="I14" s="121">
        <v>1274</v>
      </c>
      <c r="J14" s="121">
        <v>1491</v>
      </c>
      <c r="K14" s="121">
        <v>76</v>
      </c>
      <c r="L14" s="121">
        <v>1</v>
      </c>
      <c r="M14" s="121">
        <v>4</v>
      </c>
      <c r="N14" s="121">
        <v>14</v>
      </c>
    </row>
    <row r="15" spans="1:14" ht="13.5" x14ac:dyDescent="0.25">
      <c r="A15" s="123" t="s">
        <v>227</v>
      </c>
      <c r="B15" s="123" t="s">
        <v>129</v>
      </c>
      <c r="C15" s="123" t="s">
        <v>231</v>
      </c>
      <c r="D15" s="121">
        <v>4713</v>
      </c>
      <c r="E15" s="123" t="s">
        <v>1984</v>
      </c>
      <c r="F15" s="123" t="s">
        <v>225</v>
      </c>
      <c r="G15" s="123" t="s">
        <v>370</v>
      </c>
      <c r="H15" s="123" t="s">
        <v>226</v>
      </c>
      <c r="I15" s="121">
        <v>826</v>
      </c>
      <c r="J15" s="121">
        <v>1463</v>
      </c>
      <c r="K15" s="121">
        <v>1</v>
      </c>
      <c r="L15" s="121">
        <v>1</v>
      </c>
      <c r="M15" s="121">
        <v>4</v>
      </c>
      <c r="N15" s="121">
        <v>16</v>
      </c>
    </row>
    <row r="16" spans="1:14" ht="13.5" x14ac:dyDescent="0.25">
      <c r="A16" s="123" t="s">
        <v>227</v>
      </c>
      <c r="B16" s="123" t="s">
        <v>129</v>
      </c>
      <c r="C16" s="123" t="s">
        <v>228</v>
      </c>
      <c r="D16" s="121">
        <v>4861</v>
      </c>
      <c r="E16" s="123" t="s">
        <v>1977</v>
      </c>
      <c r="F16" s="123" t="s">
        <v>44</v>
      </c>
      <c r="G16" s="123" t="s">
        <v>229</v>
      </c>
      <c r="H16" s="123" t="s">
        <v>226</v>
      </c>
      <c r="I16" s="121">
        <v>1253</v>
      </c>
      <c r="J16" s="121">
        <v>1012</v>
      </c>
      <c r="K16" s="121">
        <v>1</v>
      </c>
      <c r="L16" s="121">
        <v>1</v>
      </c>
      <c r="M16" s="121">
        <v>4</v>
      </c>
      <c r="N16" s="121">
        <v>14</v>
      </c>
    </row>
    <row r="17" spans="1:14" ht="13.5" x14ac:dyDescent="0.25">
      <c r="A17" s="123" t="s">
        <v>227</v>
      </c>
      <c r="B17" s="123" t="s">
        <v>129</v>
      </c>
      <c r="C17" s="123" t="s">
        <v>228</v>
      </c>
      <c r="D17" s="121">
        <v>4861</v>
      </c>
      <c r="E17" s="123" t="s">
        <v>1977</v>
      </c>
      <c r="F17" s="123" t="s">
        <v>44</v>
      </c>
      <c r="G17" s="123" t="s">
        <v>279</v>
      </c>
      <c r="H17" s="123" t="s">
        <v>226</v>
      </c>
      <c r="I17" s="121">
        <v>1253</v>
      </c>
      <c r="J17" s="121">
        <v>1446</v>
      </c>
      <c r="K17" s="121">
        <v>1</v>
      </c>
      <c r="L17" s="121">
        <v>1</v>
      </c>
      <c r="M17" s="121">
        <v>4</v>
      </c>
      <c r="N17" s="121">
        <v>14</v>
      </c>
    </row>
    <row r="18" spans="1:14" ht="13.5" x14ac:dyDescent="0.25">
      <c r="A18" s="120" t="s">
        <v>227</v>
      </c>
      <c r="B18" s="120" t="s">
        <v>129</v>
      </c>
      <c r="C18" s="120" t="s">
        <v>228</v>
      </c>
      <c r="D18" s="122">
        <v>4861</v>
      </c>
      <c r="E18" s="123" t="s">
        <v>1977</v>
      </c>
      <c r="F18" s="120" t="s">
        <v>44</v>
      </c>
      <c r="G18" s="123" t="s">
        <v>339</v>
      </c>
      <c r="H18" s="123" t="s">
        <v>226</v>
      </c>
      <c r="I18" s="121">
        <v>1253</v>
      </c>
      <c r="J18" s="121">
        <v>1527</v>
      </c>
      <c r="K18" s="121">
        <v>1</v>
      </c>
      <c r="L18" s="121">
        <v>1</v>
      </c>
      <c r="M18" s="121">
        <v>4</v>
      </c>
      <c r="N18" s="121">
        <v>14</v>
      </c>
    </row>
    <row r="19" spans="1:14" ht="13.5" x14ac:dyDescent="0.25">
      <c r="A19" s="120" t="s">
        <v>227</v>
      </c>
      <c r="B19" s="120" t="s">
        <v>129</v>
      </c>
      <c r="C19" s="120" t="s">
        <v>228</v>
      </c>
      <c r="D19" s="122">
        <v>4861</v>
      </c>
      <c r="E19" s="123" t="s">
        <v>1977</v>
      </c>
      <c r="F19" s="120" t="s">
        <v>44</v>
      </c>
      <c r="G19" s="120" t="s">
        <v>337</v>
      </c>
      <c r="H19" s="120" t="s">
        <v>226</v>
      </c>
      <c r="I19" s="122">
        <v>1253</v>
      </c>
      <c r="J19" s="122">
        <v>1012</v>
      </c>
      <c r="K19" s="122">
        <v>1</v>
      </c>
      <c r="L19" s="122">
        <v>1</v>
      </c>
      <c r="M19" s="122">
        <v>4</v>
      </c>
      <c r="N19" s="122">
        <v>14</v>
      </c>
    </row>
    <row r="20" spans="1:14" ht="13.5" x14ac:dyDescent="0.25">
      <c r="A20" s="120" t="s">
        <v>227</v>
      </c>
      <c r="B20" s="120" t="s">
        <v>129</v>
      </c>
      <c r="C20" s="120" t="s">
        <v>228</v>
      </c>
      <c r="D20" s="122">
        <v>4861</v>
      </c>
      <c r="E20" s="123" t="s">
        <v>1977</v>
      </c>
      <c r="F20" s="120" t="s">
        <v>44</v>
      </c>
      <c r="G20" s="120" t="s">
        <v>248</v>
      </c>
      <c r="H20" s="120" t="s">
        <v>226</v>
      </c>
      <c r="I20" s="122">
        <v>1253</v>
      </c>
      <c r="J20" s="122">
        <v>1012</v>
      </c>
      <c r="K20" s="122">
        <v>1</v>
      </c>
      <c r="L20" s="122">
        <v>1</v>
      </c>
      <c r="M20" s="122">
        <v>4</v>
      </c>
      <c r="N20" s="122">
        <v>14</v>
      </c>
    </row>
    <row r="21" spans="1:14" ht="13.5" x14ac:dyDescent="0.25">
      <c r="A21" s="123" t="s">
        <v>227</v>
      </c>
      <c r="B21" s="123" t="s">
        <v>129</v>
      </c>
      <c r="C21" s="123" t="s">
        <v>228</v>
      </c>
      <c r="D21" s="121">
        <v>4863</v>
      </c>
      <c r="E21" s="123" t="s">
        <v>1978</v>
      </c>
      <c r="F21" s="123" t="s">
        <v>44</v>
      </c>
      <c r="G21" s="123" t="s">
        <v>229</v>
      </c>
      <c r="H21" s="123" t="s">
        <v>226</v>
      </c>
      <c r="I21" s="121">
        <v>1254</v>
      </c>
      <c r="J21" s="121">
        <v>1105</v>
      </c>
      <c r="K21" s="121">
        <v>1</v>
      </c>
      <c r="L21" s="121">
        <v>1</v>
      </c>
      <c r="M21" s="121">
        <v>4</v>
      </c>
      <c r="N21" s="121">
        <v>14</v>
      </c>
    </row>
    <row r="22" spans="1:14" ht="13.5" x14ac:dyDescent="0.25">
      <c r="A22" s="123" t="s">
        <v>227</v>
      </c>
      <c r="B22" s="123" t="s">
        <v>129</v>
      </c>
      <c r="C22" s="123" t="s">
        <v>228</v>
      </c>
      <c r="D22" s="121">
        <v>4863</v>
      </c>
      <c r="E22" s="123" t="s">
        <v>1978</v>
      </c>
      <c r="F22" s="123" t="s">
        <v>44</v>
      </c>
      <c r="G22" s="123" t="s">
        <v>279</v>
      </c>
      <c r="H22" s="123" t="s">
        <v>226</v>
      </c>
      <c r="I22" s="121">
        <v>1254</v>
      </c>
      <c r="J22" s="121">
        <v>1446</v>
      </c>
      <c r="K22" s="121">
        <v>1</v>
      </c>
      <c r="L22" s="121">
        <v>1</v>
      </c>
      <c r="M22" s="121">
        <v>4</v>
      </c>
      <c r="N22" s="121">
        <v>14</v>
      </c>
    </row>
    <row r="23" spans="1:14" ht="13.5" x14ac:dyDescent="0.25">
      <c r="A23" s="123" t="s">
        <v>227</v>
      </c>
      <c r="B23" s="123" t="s">
        <v>129</v>
      </c>
      <c r="C23" s="123" t="s">
        <v>228</v>
      </c>
      <c r="D23" s="121">
        <v>4863</v>
      </c>
      <c r="E23" s="123" t="s">
        <v>1978</v>
      </c>
      <c r="F23" s="123" t="s">
        <v>44</v>
      </c>
      <c r="G23" s="123" t="s">
        <v>339</v>
      </c>
      <c r="H23" s="123" t="s">
        <v>226</v>
      </c>
      <c r="I23" s="121">
        <v>1254</v>
      </c>
      <c r="J23" s="121">
        <v>1527</v>
      </c>
      <c r="K23" s="121">
        <v>1</v>
      </c>
      <c r="L23" s="121">
        <v>1</v>
      </c>
      <c r="M23" s="121">
        <v>4</v>
      </c>
      <c r="N23" s="121">
        <v>14</v>
      </c>
    </row>
    <row r="24" spans="1:14" ht="13.5" x14ac:dyDescent="0.25">
      <c r="A24" s="123" t="s">
        <v>227</v>
      </c>
      <c r="B24" s="123" t="s">
        <v>129</v>
      </c>
      <c r="C24" s="123" t="s">
        <v>228</v>
      </c>
      <c r="D24" s="121">
        <v>4863</v>
      </c>
      <c r="E24" s="123" t="s">
        <v>1978</v>
      </c>
      <c r="F24" s="123" t="s">
        <v>44</v>
      </c>
      <c r="G24" s="123" t="s">
        <v>340</v>
      </c>
      <c r="H24" s="123" t="s">
        <v>226</v>
      </c>
      <c r="I24" s="121">
        <v>1254</v>
      </c>
      <c r="J24" s="121">
        <v>1528</v>
      </c>
      <c r="K24" s="121">
        <v>1</v>
      </c>
      <c r="L24" s="121">
        <v>1</v>
      </c>
      <c r="M24" s="121">
        <v>4</v>
      </c>
      <c r="N24" s="121">
        <v>14</v>
      </c>
    </row>
    <row r="25" spans="1:14" ht="13.5" x14ac:dyDescent="0.25">
      <c r="A25" s="123" t="s">
        <v>227</v>
      </c>
      <c r="B25" s="123" t="s">
        <v>129</v>
      </c>
      <c r="C25" s="123" t="s">
        <v>228</v>
      </c>
      <c r="D25" s="121">
        <v>4863</v>
      </c>
      <c r="E25" s="123" t="s">
        <v>1978</v>
      </c>
      <c r="F25" s="123" t="s">
        <v>44</v>
      </c>
      <c r="G25" s="123" t="s">
        <v>5</v>
      </c>
      <c r="H25" s="123" t="s">
        <v>226</v>
      </c>
      <c r="I25" s="121">
        <v>1254</v>
      </c>
      <c r="J25" s="121">
        <v>1105</v>
      </c>
      <c r="K25" s="121">
        <v>1</v>
      </c>
      <c r="L25" s="121">
        <v>1</v>
      </c>
      <c r="M25" s="121">
        <v>4</v>
      </c>
      <c r="N25" s="121">
        <v>14</v>
      </c>
    </row>
    <row r="26" spans="1:14" ht="13.5" x14ac:dyDescent="0.25">
      <c r="A26" s="123" t="s">
        <v>227</v>
      </c>
      <c r="B26" s="123" t="s">
        <v>129</v>
      </c>
      <c r="C26" s="123" t="s">
        <v>228</v>
      </c>
      <c r="D26" s="121">
        <v>4863</v>
      </c>
      <c r="E26" s="123" t="s">
        <v>1978</v>
      </c>
      <c r="F26" s="123" t="s">
        <v>44</v>
      </c>
      <c r="G26" s="120" t="s">
        <v>200</v>
      </c>
      <c r="H26" s="120" t="s">
        <v>226</v>
      </c>
      <c r="I26" s="122">
        <v>1254</v>
      </c>
      <c r="J26" s="122">
        <v>1193</v>
      </c>
      <c r="K26" s="122">
        <v>1</v>
      </c>
      <c r="L26" s="122">
        <v>1</v>
      </c>
      <c r="M26" s="122">
        <v>4</v>
      </c>
      <c r="N26" s="122">
        <v>22</v>
      </c>
    </row>
    <row r="27" spans="1:14" ht="13.5" x14ac:dyDescent="0.25">
      <c r="A27" s="123" t="s">
        <v>227</v>
      </c>
      <c r="B27" s="123" t="s">
        <v>129</v>
      </c>
      <c r="C27" s="123" t="s">
        <v>228</v>
      </c>
      <c r="D27" s="121">
        <v>4863</v>
      </c>
      <c r="E27" s="123" t="s">
        <v>1978</v>
      </c>
      <c r="F27" s="123" t="s">
        <v>44</v>
      </c>
      <c r="G27" s="123" t="s">
        <v>280</v>
      </c>
      <c r="H27" s="123" t="s">
        <v>226</v>
      </c>
      <c r="I27" s="121">
        <v>1254</v>
      </c>
      <c r="J27" s="121">
        <v>1448</v>
      </c>
      <c r="K27" s="121">
        <v>1</v>
      </c>
      <c r="L27" s="121">
        <v>1</v>
      </c>
      <c r="M27" s="121">
        <v>4</v>
      </c>
      <c r="N27" s="121">
        <v>14</v>
      </c>
    </row>
    <row r="28" spans="1:14" ht="13.5" x14ac:dyDescent="0.25">
      <c r="A28" s="123" t="s">
        <v>227</v>
      </c>
      <c r="B28" s="123" t="s">
        <v>129</v>
      </c>
      <c r="C28" s="123" t="s">
        <v>228</v>
      </c>
      <c r="D28" s="121">
        <v>4863</v>
      </c>
      <c r="E28" s="123" t="s">
        <v>1978</v>
      </c>
      <c r="F28" s="123" t="s">
        <v>44</v>
      </c>
      <c r="G28" s="120" t="s">
        <v>336</v>
      </c>
      <c r="H28" s="120" t="s">
        <v>226</v>
      </c>
      <c r="I28" s="121">
        <v>1254</v>
      </c>
      <c r="J28" s="122">
        <v>1296</v>
      </c>
      <c r="K28" s="122">
        <v>1</v>
      </c>
      <c r="L28" s="121">
        <v>1</v>
      </c>
      <c r="M28" s="121">
        <v>4</v>
      </c>
      <c r="N28" s="121">
        <v>12</v>
      </c>
    </row>
    <row r="29" spans="1:14" ht="13.5" x14ac:dyDescent="0.25">
      <c r="A29" s="120" t="s">
        <v>227</v>
      </c>
      <c r="B29" s="120" t="s">
        <v>129</v>
      </c>
      <c r="C29" s="120" t="s">
        <v>228</v>
      </c>
      <c r="D29" s="122">
        <v>4863</v>
      </c>
      <c r="E29" s="123" t="s">
        <v>1978</v>
      </c>
      <c r="F29" s="120" t="s">
        <v>44</v>
      </c>
      <c r="G29" s="120" t="s">
        <v>337</v>
      </c>
      <c r="H29" s="120" t="s">
        <v>226</v>
      </c>
      <c r="I29" s="122">
        <v>1254</v>
      </c>
      <c r="J29" s="122">
        <v>1105</v>
      </c>
      <c r="K29" s="122">
        <v>1</v>
      </c>
      <c r="L29" s="122">
        <v>1</v>
      </c>
      <c r="M29" s="122">
        <v>4</v>
      </c>
      <c r="N29" s="122">
        <v>14</v>
      </c>
    </row>
    <row r="30" spans="1:14" ht="13.5" x14ac:dyDescent="0.25">
      <c r="A30" s="123" t="s">
        <v>227</v>
      </c>
      <c r="B30" s="123" t="s">
        <v>129</v>
      </c>
      <c r="C30" s="123" t="s">
        <v>228</v>
      </c>
      <c r="D30" s="121">
        <v>4863</v>
      </c>
      <c r="E30" s="123" t="s">
        <v>1978</v>
      </c>
      <c r="F30" s="123" t="s">
        <v>44</v>
      </c>
      <c r="G30" s="123" t="s">
        <v>133</v>
      </c>
      <c r="H30" s="123" t="s">
        <v>226</v>
      </c>
      <c r="I30" s="121">
        <v>1254</v>
      </c>
      <c r="J30" s="121">
        <v>1105</v>
      </c>
      <c r="K30" s="121">
        <v>1</v>
      </c>
      <c r="L30" s="121">
        <v>1</v>
      </c>
      <c r="M30" s="121">
        <v>4</v>
      </c>
      <c r="N30" s="121">
        <v>14</v>
      </c>
    </row>
    <row r="31" spans="1:14" ht="13.5" x14ac:dyDescent="0.25">
      <c r="A31" s="120" t="s">
        <v>227</v>
      </c>
      <c r="B31" s="120" t="s">
        <v>129</v>
      </c>
      <c r="C31" s="120" t="s">
        <v>228</v>
      </c>
      <c r="D31" s="122">
        <v>4863</v>
      </c>
      <c r="E31" s="123" t="s">
        <v>1978</v>
      </c>
      <c r="F31" s="120" t="s">
        <v>44</v>
      </c>
      <c r="G31" s="120" t="s">
        <v>248</v>
      </c>
      <c r="H31" s="120" t="s">
        <v>226</v>
      </c>
      <c r="I31" s="122">
        <v>1254</v>
      </c>
      <c r="J31" s="122">
        <v>1105</v>
      </c>
      <c r="K31" s="122">
        <v>1</v>
      </c>
      <c r="L31" s="122">
        <v>1</v>
      </c>
      <c r="M31" s="122">
        <v>4</v>
      </c>
      <c r="N31" s="122">
        <v>14</v>
      </c>
    </row>
    <row r="32" spans="1:14" ht="13.5" x14ac:dyDescent="0.25">
      <c r="A32" s="123" t="s">
        <v>227</v>
      </c>
      <c r="B32" s="123" t="s">
        <v>129</v>
      </c>
      <c r="C32" s="123" t="s">
        <v>228</v>
      </c>
      <c r="D32" s="121">
        <v>4863</v>
      </c>
      <c r="E32" s="123" t="s">
        <v>1978</v>
      </c>
      <c r="F32" s="123" t="s">
        <v>343</v>
      </c>
      <c r="G32" s="124" t="s">
        <v>344</v>
      </c>
      <c r="H32" s="123" t="s">
        <v>226</v>
      </c>
      <c r="I32" s="121">
        <v>1254</v>
      </c>
      <c r="J32" s="121">
        <v>1017</v>
      </c>
      <c r="K32" s="121">
        <v>66</v>
      </c>
      <c r="L32" s="121">
        <v>1</v>
      </c>
      <c r="M32" s="121">
        <v>1</v>
      </c>
      <c r="N32" s="121">
        <v>14</v>
      </c>
    </row>
    <row r="33" spans="1:14" ht="13.5" x14ac:dyDescent="0.25">
      <c r="A33" s="123" t="s">
        <v>227</v>
      </c>
      <c r="B33" s="123" t="s">
        <v>129</v>
      </c>
      <c r="C33" s="123" t="s">
        <v>228</v>
      </c>
      <c r="D33" s="121">
        <v>4867</v>
      </c>
      <c r="E33" s="123" t="s">
        <v>1979</v>
      </c>
      <c r="F33" s="123" t="s">
        <v>44</v>
      </c>
      <c r="G33" s="123" t="s">
        <v>229</v>
      </c>
      <c r="H33" s="123" t="s">
        <v>226</v>
      </c>
      <c r="I33" s="121">
        <v>1255</v>
      </c>
      <c r="J33" s="121">
        <v>1105</v>
      </c>
      <c r="K33" s="121">
        <v>1</v>
      </c>
      <c r="L33" s="121">
        <v>1</v>
      </c>
      <c r="M33" s="121">
        <v>4</v>
      </c>
      <c r="N33" s="121">
        <v>14</v>
      </c>
    </row>
    <row r="34" spans="1:14" ht="13.5" x14ac:dyDescent="0.25">
      <c r="A34" s="123" t="s">
        <v>227</v>
      </c>
      <c r="B34" s="123" t="s">
        <v>129</v>
      </c>
      <c r="C34" s="123" t="s">
        <v>228</v>
      </c>
      <c r="D34" s="121">
        <v>4867</v>
      </c>
      <c r="E34" s="123" t="s">
        <v>1979</v>
      </c>
      <c r="F34" s="123" t="s">
        <v>44</v>
      </c>
      <c r="G34" s="123" t="s">
        <v>279</v>
      </c>
      <c r="H34" s="123" t="s">
        <v>226</v>
      </c>
      <c r="I34" s="121">
        <v>1255</v>
      </c>
      <c r="J34" s="121">
        <v>1446</v>
      </c>
      <c r="K34" s="121">
        <v>1</v>
      </c>
      <c r="L34" s="121">
        <v>1</v>
      </c>
      <c r="M34" s="121">
        <v>4</v>
      </c>
      <c r="N34" s="121">
        <v>14</v>
      </c>
    </row>
    <row r="35" spans="1:14" ht="13.5" x14ac:dyDescent="0.25">
      <c r="A35" s="123" t="s">
        <v>227</v>
      </c>
      <c r="B35" s="123" t="s">
        <v>129</v>
      </c>
      <c r="C35" s="123" t="s">
        <v>228</v>
      </c>
      <c r="D35" s="121">
        <v>4867</v>
      </c>
      <c r="E35" s="123" t="s">
        <v>1979</v>
      </c>
      <c r="F35" s="123" t="s">
        <v>44</v>
      </c>
      <c r="G35" s="123" t="s">
        <v>339</v>
      </c>
      <c r="H35" s="123" t="s">
        <v>226</v>
      </c>
      <c r="I35" s="121">
        <v>1255</v>
      </c>
      <c r="J35" s="121">
        <v>1527</v>
      </c>
      <c r="K35" s="121">
        <v>1</v>
      </c>
      <c r="L35" s="121">
        <v>1</v>
      </c>
      <c r="M35" s="121">
        <v>4</v>
      </c>
      <c r="N35" s="121">
        <v>14</v>
      </c>
    </row>
    <row r="36" spans="1:14" ht="13.5" x14ac:dyDescent="0.25">
      <c r="A36" s="123" t="s">
        <v>227</v>
      </c>
      <c r="B36" s="123" t="s">
        <v>129</v>
      </c>
      <c r="C36" s="123" t="s">
        <v>228</v>
      </c>
      <c r="D36" s="121">
        <v>4867</v>
      </c>
      <c r="E36" s="123" t="s">
        <v>1979</v>
      </c>
      <c r="F36" s="123" t="s">
        <v>44</v>
      </c>
      <c r="G36" s="123" t="s">
        <v>340</v>
      </c>
      <c r="H36" s="123" t="s">
        <v>226</v>
      </c>
      <c r="I36" s="121">
        <v>1255</v>
      </c>
      <c r="J36" s="121">
        <v>1528</v>
      </c>
      <c r="K36" s="121">
        <v>1</v>
      </c>
      <c r="L36" s="121">
        <v>1</v>
      </c>
      <c r="M36" s="121">
        <v>4</v>
      </c>
      <c r="N36" s="121">
        <v>14</v>
      </c>
    </row>
    <row r="37" spans="1:14" ht="13.5" x14ac:dyDescent="0.25">
      <c r="A37" s="123" t="s">
        <v>227</v>
      </c>
      <c r="B37" s="123" t="s">
        <v>129</v>
      </c>
      <c r="C37" s="123" t="s">
        <v>228</v>
      </c>
      <c r="D37" s="121">
        <v>4867</v>
      </c>
      <c r="E37" s="123" t="s">
        <v>1979</v>
      </c>
      <c r="F37" s="123" t="s">
        <v>44</v>
      </c>
      <c r="G37" s="123" t="s">
        <v>5</v>
      </c>
      <c r="H37" s="123" t="s">
        <v>226</v>
      </c>
      <c r="I37" s="121">
        <v>1255</v>
      </c>
      <c r="J37" s="121">
        <v>1105</v>
      </c>
      <c r="K37" s="121">
        <v>1</v>
      </c>
      <c r="L37" s="121">
        <v>1</v>
      </c>
      <c r="M37" s="121">
        <v>4</v>
      </c>
      <c r="N37" s="121">
        <v>14</v>
      </c>
    </row>
    <row r="38" spans="1:14" ht="13.5" x14ac:dyDescent="0.25">
      <c r="A38" s="123" t="s">
        <v>227</v>
      </c>
      <c r="B38" s="123" t="s">
        <v>129</v>
      </c>
      <c r="C38" s="123" t="s">
        <v>228</v>
      </c>
      <c r="D38" s="121">
        <v>4867</v>
      </c>
      <c r="E38" s="123" t="s">
        <v>1979</v>
      </c>
      <c r="F38" s="123" t="s">
        <v>44</v>
      </c>
      <c r="G38" s="120" t="s">
        <v>200</v>
      </c>
      <c r="H38" s="120" t="s">
        <v>226</v>
      </c>
      <c r="I38" s="122">
        <v>1255</v>
      </c>
      <c r="J38" s="122">
        <v>1193</v>
      </c>
      <c r="K38" s="122">
        <v>1</v>
      </c>
      <c r="L38" s="122">
        <v>1</v>
      </c>
      <c r="M38" s="122">
        <v>4</v>
      </c>
      <c r="N38" s="122">
        <v>22</v>
      </c>
    </row>
    <row r="39" spans="1:14" ht="13.5" x14ac:dyDescent="0.25">
      <c r="A39" s="123" t="s">
        <v>227</v>
      </c>
      <c r="B39" s="123" t="s">
        <v>129</v>
      </c>
      <c r="C39" s="123" t="s">
        <v>228</v>
      </c>
      <c r="D39" s="121">
        <v>4867</v>
      </c>
      <c r="E39" s="123" t="s">
        <v>1979</v>
      </c>
      <c r="F39" s="123" t="s">
        <v>44</v>
      </c>
      <c r="G39" s="123" t="s">
        <v>280</v>
      </c>
      <c r="H39" s="123" t="s">
        <v>226</v>
      </c>
      <c r="I39" s="121">
        <v>1255</v>
      </c>
      <c r="J39" s="121">
        <v>1448</v>
      </c>
      <c r="K39" s="121">
        <v>1</v>
      </c>
      <c r="L39" s="121">
        <v>1</v>
      </c>
      <c r="M39" s="121">
        <v>4</v>
      </c>
      <c r="N39" s="121">
        <v>14</v>
      </c>
    </row>
    <row r="40" spans="1:14" ht="13.5" x14ac:dyDescent="0.25">
      <c r="A40" s="123" t="s">
        <v>227</v>
      </c>
      <c r="B40" s="123" t="s">
        <v>129</v>
      </c>
      <c r="C40" s="123" t="s">
        <v>228</v>
      </c>
      <c r="D40" s="121">
        <v>4867</v>
      </c>
      <c r="E40" s="123" t="s">
        <v>1979</v>
      </c>
      <c r="F40" s="123" t="s">
        <v>44</v>
      </c>
      <c r="G40" s="120" t="s">
        <v>336</v>
      </c>
      <c r="H40" s="120" t="s">
        <v>226</v>
      </c>
      <c r="I40" s="121">
        <v>1255</v>
      </c>
      <c r="J40" s="122">
        <v>1296</v>
      </c>
      <c r="K40" s="122">
        <v>1</v>
      </c>
      <c r="L40" s="121">
        <v>1</v>
      </c>
      <c r="M40" s="121">
        <v>4</v>
      </c>
      <c r="N40" s="121">
        <v>12</v>
      </c>
    </row>
    <row r="41" spans="1:14" ht="13.5" x14ac:dyDescent="0.25">
      <c r="A41" s="120" t="s">
        <v>227</v>
      </c>
      <c r="B41" s="120" t="s">
        <v>129</v>
      </c>
      <c r="C41" s="120" t="s">
        <v>228</v>
      </c>
      <c r="D41" s="122">
        <v>4867</v>
      </c>
      <c r="E41" s="123" t="s">
        <v>1979</v>
      </c>
      <c r="F41" s="120" t="s">
        <v>44</v>
      </c>
      <c r="G41" s="120" t="s">
        <v>337</v>
      </c>
      <c r="H41" s="120" t="s">
        <v>226</v>
      </c>
      <c r="I41" s="122">
        <v>1255</v>
      </c>
      <c r="J41" s="122">
        <v>1105</v>
      </c>
      <c r="K41" s="122">
        <v>1</v>
      </c>
      <c r="L41" s="122">
        <v>1</v>
      </c>
      <c r="M41" s="122">
        <v>4</v>
      </c>
      <c r="N41" s="122">
        <v>14</v>
      </c>
    </row>
    <row r="42" spans="1:14" ht="13.5" x14ac:dyDescent="0.25">
      <c r="A42" s="123" t="s">
        <v>227</v>
      </c>
      <c r="B42" s="123" t="s">
        <v>129</v>
      </c>
      <c r="C42" s="123" t="s">
        <v>228</v>
      </c>
      <c r="D42" s="121">
        <v>4867</v>
      </c>
      <c r="E42" s="123" t="s">
        <v>1979</v>
      </c>
      <c r="F42" s="123" t="s">
        <v>44</v>
      </c>
      <c r="G42" s="123" t="s">
        <v>133</v>
      </c>
      <c r="H42" s="123" t="s">
        <v>226</v>
      </c>
      <c r="I42" s="121">
        <v>1255</v>
      </c>
      <c r="J42" s="121">
        <v>1105</v>
      </c>
      <c r="K42" s="121">
        <v>1</v>
      </c>
      <c r="L42" s="121">
        <v>1</v>
      </c>
      <c r="M42" s="121">
        <v>4</v>
      </c>
      <c r="N42" s="121">
        <v>14</v>
      </c>
    </row>
    <row r="43" spans="1:14" ht="13.5" x14ac:dyDescent="0.25">
      <c r="A43" s="120" t="s">
        <v>227</v>
      </c>
      <c r="B43" s="120" t="s">
        <v>129</v>
      </c>
      <c r="C43" s="120" t="s">
        <v>228</v>
      </c>
      <c r="D43" s="122">
        <v>4867</v>
      </c>
      <c r="E43" s="123" t="s">
        <v>1979</v>
      </c>
      <c r="F43" s="120" t="s">
        <v>44</v>
      </c>
      <c r="G43" s="120" t="s">
        <v>248</v>
      </c>
      <c r="H43" s="120" t="s">
        <v>226</v>
      </c>
      <c r="I43" s="122">
        <v>1255</v>
      </c>
      <c r="J43" s="122">
        <v>1105</v>
      </c>
      <c r="K43" s="122">
        <v>1</v>
      </c>
      <c r="L43" s="122">
        <v>1</v>
      </c>
      <c r="M43" s="122">
        <v>4</v>
      </c>
      <c r="N43" s="122">
        <v>14</v>
      </c>
    </row>
    <row r="44" spans="1:14" ht="13.5" x14ac:dyDescent="0.25">
      <c r="A44" s="123" t="s">
        <v>227</v>
      </c>
      <c r="B44" s="123" t="s">
        <v>129</v>
      </c>
      <c r="C44" s="123" t="s">
        <v>228</v>
      </c>
      <c r="D44" s="121">
        <v>4867</v>
      </c>
      <c r="E44" s="123" t="s">
        <v>1979</v>
      </c>
      <c r="F44" s="123" t="s">
        <v>343</v>
      </c>
      <c r="G44" s="124" t="s">
        <v>344</v>
      </c>
      <c r="H44" s="123" t="s">
        <v>226</v>
      </c>
      <c r="I44" s="121">
        <v>1255</v>
      </c>
      <c r="J44" s="121">
        <v>1017</v>
      </c>
      <c r="K44" s="121">
        <v>66</v>
      </c>
      <c r="L44" s="121">
        <v>1</v>
      </c>
      <c r="M44" s="121">
        <v>1</v>
      </c>
      <c r="N44" s="121">
        <v>14</v>
      </c>
    </row>
    <row r="45" spans="1:14" ht="13.5" x14ac:dyDescent="0.25">
      <c r="A45" s="123" t="s">
        <v>227</v>
      </c>
      <c r="B45" s="123" t="s">
        <v>129</v>
      </c>
      <c r="C45" s="123" t="s">
        <v>228</v>
      </c>
      <c r="D45" s="121">
        <v>4867</v>
      </c>
      <c r="E45" s="123" t="s">
        <v>1979</v>
      </c>
      <c r="F45" s="123" t="s">
        <v>341</v>
      </c>
      <c r="G45" s="123" t="s">
        <v>342</v>
      </c>
      <c r="H45" s="123" t="s">
        <v>226</v>
      </c>
      <c r="I45" s="121">
        <v>1255</v>
      </c>
      <c r="J45" s="121">
        <v>1017</v>
      </c>
      <c r="K45" s="121">
        <v>64</v>
      </c>
      <c r="L45" s="121">
        <v>1</v>
      </c>
      <c r="M45" s="121">
        <v>1</v>
      </c>
      <c r="N45" s="121">
        <v>14</v>
      </c>
    </row>
    <row r="46" spans="1:14" ht="13.5" x14ac:dyDescent="0.25">
      <c r="A46" s="123" t="s">
        <v>227</v>
      </c>
      <c r="B46" s="123" t="s">
        <v>129</v>
      </c>
      <c r="C46" s="123" t="s">
        <v>228</v>
      </c>
      <c r="D46" s="121">
        <v>4869</v>
      </c>
      <c r="E46" s="123" t="s">
        <v>1980</v>
      </c>
      <c r="F46" s="123" t="s">
        <v>44</v>
      </c>
      <c r="G46" s="123" t="s">
        <v>229</v>
      </c>
      <c r="H46" s="123" t="s">
        <v>226</v>
      </c>
      <c r="I46" s="121">
        <v>1223</v>
      </c>
      <c r="J46" s="121">
        <v>1105</v>
      </c>
      <c r="K46" s="121">
        <v>1</v>
      </c>
      <c r="L46" s="121">
        <v>1</v>
      </c>
      <c r="M46" s="121">
        <v>4</v>
      </c>
      <c r="N46" s="121">
        <v>14</v>
      </c>
    </row>
    <row r="47" spans="1:14" ht="13.5" x14ac:dyDescent="0.25">
      <c r="A47" s="123" t="s">
        <v>227</v>
      </c>
      <c r="B47" s="123" t="s">
        <v>129</v>
      </c>
      <c r="C47" s="123" t="s">
        <v>228</v>
      </c>
      <c r="D47" s="121">
        <v>4869</v>
      </c>
      <c r="E47" s="123" t="s">
        <v>1980</v>
      </c>
      <c r="F47" s="123" t="s">
        <v>44</v>
      </c>
      <c r="G47" s="123" t="s">
        <v>279</v>
      </c>
      <c r="H47" s="123" t="s">
        <v>226</v>
      </c>
      <c r="I47" s="121">
        <v>1223</v>
      </c>
      <c r="J47" s="121">
        <v>1446</v>
      </c>
      <c r="K47" s="121">
        <v>1</v>
      </c>
      <c r="L47" s="121">
        <v>1</v>
      </c>
      <c r="M47" s="121">
        <v>4</v>
      </c>
      <c r="N47" s="121">
        <v>14</v>
      </c>
    </row>
    <row r="48" spans="1:14" ht="13.5" x14ac:dyDescent="0.25">
      <c r="A48" s="123" t="s">
        <v>227</v>
      </c>
      <c r="B48" s="123" t="s">
        <v>129</v>
      </c>
      <c r="C48" s="123" t="s">
        <v>228</v>
      </c>
      <c r="D48" s="121">
        <v>4869</v>
      </c>
      <c r="E48" s="123" t="s">
        <v>1980</v>
      </c>
      <c r="F48" s="123" t="s">
        <v>44</v>
      </c>
      <c r="G48" s="123" t="s">
        <v>339</v>
      </c>
      <c r="H48" s="123" t="s">
        <v>226</v>
      </c>
      <c r="I48" s="121">
        <v>1223</v>
      </c>
      <c r="J48" s="121">
        <v>1527</v>
      </c>
      <c r="K48" s="121">
        <v>1</v>
      </c>
      <c r="L48" s="121">
        <v>1</v>
      </c>
      <c r="M48" s="121">
        <v>4</v>
      </c>
      <c r="N48" s="121">
        <v>14</v>
      </c>
    </row>
    <row r="49" spans="1:14" ht="13.5" x14ac:dyDescent="0.25">
      <c r="A49" s="120" t="s">
        <v>227</v>
      </c>
      <c r="B49" s="120" t="s">
        <v>129</v>
      </c>
      <c r="C49" s="120" t="s">
        <v>228</v>
      </c>
      <c r="D49" s="122">
        <v>4869</v>
      </c>
      <c r="E49" s="123" t="s">
        <v>1980</v>
      </c>
      <c r="F49" s="120" t="s">
        <v>44</v>
      </c>
      <c r="G49" s="123" t="s">
        <v>340</v>
      </c>
      <c r="H49" s="120" t="s">
        <v>226</v>
      </c>
      <c r="I49" s="122">
        <v>1223</v>
      </c>
      <c r="J49" s="121">
        <v>1528</v>
      </c>
      <c r="K49" s="121">
        <v>1</v>
      </c>
      <c r="L49" s="121">
        <v>1</v>
      </c>
      <c r="M49" s="121">
        <v>4</v>
      </c>
      <c r="N49" s="121">
        <v>14</v>
      </c>
    </row>
    <row r="50" spans="1:14" ht="13.5" x14ac:dyDescent="0.25">
      <c r="A50" s="123" t="s">
        <v>227</v>
      </c>
      <c r="B50" s="123" t="s">
        <v>129</v>
      </c>
      <c r="C50" s="123" t="s">
        <v>228</v>
      </c>
      <c r="D50" s="121">
        <v>4869</v>
      </c>
      <c r="E50" s="123" t="s">
        <v>1980</v>
      </c>
      <c r="F50" s="108" t="s">
        <v>44</v>
      </c>
      <c r="G50" s="123" t="s">
        <v>5</v>
      </c>
      <c r="H50" s="108" t="s">
        <v>226</v>
      </c>
      <c r="I50" s="109">
        <v>1223</v>
      </c>
      <c r="J50" s="109">
        <v>1105</v>
      </c>
      <c r="K50" s="109">
        <v>1</v>
      </c>
      <c r="L50" s="109">
        <v>1</v>
      </c>
      <c r="M50" s="109">
        <v>4</v>
      </c>
      <c r="N50" s="109">
        <v>14</v>
      </c>
    </row>
    <row r="51" spans="1:14" ht="13.5" x14ac:dyDescent="0.25">
      <c r="A51" s="123" t="s">
        <v>227</v>
      </c>
      <c r="B51" s="123" t="s">
        <v>129</v>
      </c>
      <c r="C51" s="123" t="s">
        <v>228</v>
      </c>
      <c r="D51" s="121">
        <v>4869</v>
      </c>
      <c r="E51" s="123" t="s">
        <v>1980</v>
      </c>
      <c r="F51" s="108" t="s">
        <v>44</v>
      </c>
      <c r="G51" s="120" t="s">
        <v>200</v>
      </c>
      <c r="H51" s="114" t="s">
        <v>226</v>
      </c>
      <c r="I51" s="115">
        <v>1223</v>
      </c>
      <c r="J51" s="115">
        <v>1193</v>
      </c>
      <c r="K51" s="115">
        <v>1</v>
      </c>
      <c r="L51" s="115">
        <v>1</v>
      </c>
      <c r="M51" s="115">
        <v>4</v>
      </c>
      <c r="N51" s="115">
        <v>22</v>
      </c>
    </row>
    <row r="52" spans="1:14" ht="13.5" x14ac:dyDescent="0.25">
      <c r="A52" s="123" t="s">
        <v>227</v>
      </c>
      <c r="B52" s="123" t="s">
        <v>129</v>
      </c>
      <c r="C52" s="123" t="s">
        <v>228</v>
      </c>
      <c r="D52" s="121">
        <v>4869</v>
      </c>
      <c r="E52" s="123" t="s">
        <v>1980</v>
      </c>
      <c r="F52" s="108" t="s">
        <v>44</v>
      </c>
      <c r="G52" s="123" t="s">
        <v>280</v>
      </c>
      <c r="H52" s="108" t="s">
        <v>226</v>
      </c>
      <c r="I52" s="109">
        <v>1223</v>
      </c>
      <c r="J52" s="109">
        <v>1448</v>
      </c>
      <c r="K52" s="109">
        <v>1</v>
      </c>
      <c r="L52" s="109">
        <v>1</v>
      </c>
      <c r="M52" s="109">
        <v>4</v>
      </c>
      <c r="N52" s="109">
        <v>14</v>
      </c>
    </row>
    <row r="53" spans="1:14" ht="13.5" x14ac:dyDescent="0.25">
      <c r="A53" s="123" t="s">
        <v>227</v>
      </c>
      <c r="B53" s="123" t="s">
        <v>129</v>
      </c>
      <c r="C53" s="123" t="s">
        <v>283</v>
      </c>
      <c r="D53" s="121">
        <v>4869</v>
      </c>
      <c r="E53" s="123" t="s">
        <v>1980</v>
      </c>
      <c r="F53" s="108" t="s">
        <v>44</v>
      </c>
      <c r="G53" s="123" t="s">
        <v>284</v>
      </c>
      <c r="H53" s="108" t="s">
        <v>226</v>
      </c>
      <c r="I53" s="109">
        <v>1223</v>
      </c>
      <c r="J53" s="109">
        <v>1434</v>
      </c>
      <c r="K53" s="109">
        <v>1</v>
      </c>
      <c r="L53" s="109">
        <v>1</v>
      </c>
      <c r="M53" s="109">
        <v>4</v>
      </c>
      <c r="N53" s="109">
        <v>14</v>
      </c>
    </row>
    <row r="54" spans="1:14" ht="13.5" x14ac:dyDescent="0.25">
      <c r="A54" s="123" t="s">
        <v>227</v>
      </c>
      <c r="B54" s="123" t="s">
        <v>129</v>
      </c>
      <c r="C54" s="123" t="s">
        <v>228</v>
      </c>
      <c r="D54" s="121">
        <v>4869</v>
      </c>
      <c r="E54" s="123" t="s">
        <v>1980</v>
      </c>
      <c r="F54" s="108" t="s">
        <v>44</v>
      </c>
      <c r="G54" s="120" t="s">
        <v>336</v>
      </c>
      <c r="H54" s="114" t="s">
        <v>226</v>
      </c>
      <c r="I54" s="115">
        <v>1223</v>
      </c>
      <c r="J54" s="115">
        <v>1296</v>
      </c>
      <c r="K54" s="115">
        <v>1</v>
      </c>
      <c r="L54" s="109">
        <v>1</v>
      </c>
      <c r="M54" s="109">
        <v>4</v>
      </c>
      <c r="N54" s="109">
        <v>12</v>
      </c>
    </row>
    <row r="55" spans="1:14" ht="13.5" x14ac:dyDescent="0.25">
      <c r="A55" s="120" t="s">
        <v>227</v>
      </c>
      <c r="B55" s="120" t="s">
        <v>129</v>
      </c>
      <c r="C55" s="120" t="s">
        <v>228</v>
      </c>
      <c r="D55" s="122">
        <v>4869</v>
      </c>
      <c r="E55" s="123" t="s">
        <v>1980</v>
      </c>
      <c r="F55" s="114" t="s">
        <v>44</v>
      </c>
      <c r="G55" s="120" t="s">
        <v>337</v>
      </c>
      <c r="H55" s="114" t="s">
        <v>226</v>
      </c>
      <c r="I55" s="115">
        <v>1223</v>
      </c>
      <c r="J55" s="115">
        <v>1222</v>
      </c>
      <c r="K55" s="115">
        <v>1</v>
      </c>
      <c r="L55" s="115">
        <v>1</v>
      </c>
      <c r="M55" s="115">
        <v>4</v>
      </c>
      <c r="N55" s="115">
        <v>14</v>
      </c>
    </row>
    <row r="56" spans="1:14" ht="13.5" x14ac:dyDescent="0.25">
      <c r="A56" s="123" t="s">
        <v>227</v>
      </c>
      <c r="B56" s="123" t="s">
        <v>129</v>
      </c>
      <c r="C56" s="123" t="s">
        <v>228</v>
      </c>
      <c r="D56" s="121">
        <v>4869</v>
      </c>
      <c r="E56" s="123" t="s">
        <v>1980</v>
      </c>
      <c r="F56" s="108" t="s">
        <v>44</v>
      </c>
      <c r="G56" s="123" t="s">
        <v>133</v>
      </c>
      <c r="H56" s="108" t="s">
        <v>226</v>
      </c>
      <c r="I56" s="109">
        <v>1223</v>
      </c>
      <c r="J56" s="109">
        <v>1105</v>
      </c>
      <c r="K56" s="109">
        <v>1</v>
      </c>
      <c r="L56" s="109">
        <v>1</v>
      </c>
      <c r="M56" s="109">
        <v>4</v>
      </c>
      <c r="N56" s="109">
        <v>14</v>
      </c>
    </row>
    <row r="57" spans="1:14" ht="13.5" x14ac:dyDescent="0.25">
      <c r="A57" s="120" t="s">
        <v>227</v>
      </c>
      <c r="B57" s="120" t="s">
        <v>129</v>
      </c>
      <c r="C57" s="120" t="s">
        <v>228</v>
      </c>
      <c r="D57" s="122">
        <v>4869</v>
      </c>
      <c r="E57" s="123" t="s">
        <v>1980</v>
      </c>
      <c r="F57" s="120" t="s">
        <v>44</v>
      </c>
      <c r="G57" s="120" t="s">
        <v>248</v>
      </c>
      <c r="H57" s="114" t="s">
        <v>226</v>
      </c>
      <c r="I57" s="115">
        <v>1223</v>
      </c>
      <c r="J57" s="115">
        <v>1222</v>
      </c>
      <c r="K57" s="122">
        <v>1</v>
      </c>
      <c r="L57" s="122">
        <v>1</v>
      </c>
      <c r="M57" s="122">
        <v>4</v>
      </c>
      <c r="N57" s="122">
        <v>14</v>
      </c>
    </row>
    <row r="58" spans="1:14" ht="13.5" x14ac:dyDescent="0.25">
      <c r="A58" s="123" t="s">
        <v>227</v>
      </c>
      <c r="B58" s="123" t="s">
        <v>129</v>
      </c>
      <c r="C58" s="108" t="s">
        <v>228</v>
      </c>
      <c r="D58" s="109">
        <v>4869</v>
      </c>
      <c r="E58" s="123" t="s">
        <v>1980</v>
      </c>
      <c r="F58" s="108" t="s">
        <v>44</v>
      </c>
      <c r="G58" s="108" t="s">
        <v>7</v>
      </c>
      <c r="H58" s="108" t="s">
        <v>226</v>
      </c>
      <c r="I58" s="109">
        <v>1223</v>
      </c>
      <c r="J58" s="109">
        <v>1024</v>
      </c>
      <c r="K58" s="109">
        <v>1</v>
      </c>
      <c r="L58" s="109">
        <v>1</v>
      </c>
      <c r="M58" s="109">
        <v>4</v>
      </c>
      <c r="N58" s="109">
        <v>14</v>
      </c>
    </row>
    <row r="59" spans="1:14" ht="13.5" x14ac:dyDescent="0.25">
      <c r="A59" s="123" t="s">
        <v>227</v>
      </c>
      <c r="B59" s="123" t="s">
        <v>129</v>
      </c>
      <c r="C59" s="123" t="s">
        <v>228</v>
      </c>
      <c r="D59" s="109">
        <v>4869</v>
      </c>
      <c r="E59" s="123" t="s">
        <v>1980</v>
      </c>
      <c r="F59" s="108" t="s">
        <v>44</v>
      </c>
      <c r="G59" s="108" t="s">
        <v>6</v>
      </c>
      <c r="H59" s="108" t="s">
        <v>226</v>
      </c>
      <c r="I59" s="109">
        <v>1223</v>
      </c>
      <c r="J59" s="109">
        <v>1024</v>
      </c>
      <c r="K59" s="109">
        <v>1</v>
      </c>
      <c r="L59" s="109">
        <v>1</v>
      </c>
      <c r="M59" s="109">
        <v>4</v>
      </c>
      <c r="N59" s="109">
        <v>14</v>
      </c>
    </row>
    <row r="60" spans="1:14" ht="13.5" x14ac:dyDescent="0.25">
      <c r="A60" s="123" t="s">
        <v>227</v>
      </c>
      <c r="B60" s="123" t="s">
        <v>129</v>
      </c>
      <c r="C60" s="123" t="s">
        <v>228</v>
      </c>
      <c r="D60" s="109">
        <v>4869</v>
      </c>
      <c r="E60" s="123" t="s">
        <v>1980</v>
      </c>
      <c r="F60" s="108" t="s">
        <v>44</v>
      </c>
      <c r="G60" s="108" t="s">
        <v>9</v>
      </c>
      <c r="H60" s="108" t="s">
        <v>226</v>
      </c>
      <c r="I60" s="109">
        <v>1223</v>
      </c>
      <c r="J60" s="109">
        <v>1222</v>
      </c>
      <c r="K60" s="109">
        <v>1</v>
      </c>
      <c r="L60" s="109">
        <v>1</v>
      </c>
      <c r="M60" s="109">
        <v>4</v>
      </c>
      <c r="N60" s="109">
        <v>14</v>
      </c>
    </row>
    <row r="61" spans="1:14" ht="13.5" x14ac:dyDescent="0.25">
      <c r="A61" s="123" t="s">
        <v>227</v>
      </c>
      <c r="B61" s="123" t="s">
        <v>129</v>
      </c>
      <c r="C61" s="123" t="s">
        <v>228</v>
      </c>
      <c r="D61" s="121">
        <v>4869</v>
      </c>
      <c r="E61" s="123" t="s">
        <v>1980</v>
      </c>
      <c r="F61" s="123" t="s">
        <v>44</v>
      </c>
      <c r="G61" s="123" t="s">
        <v>8</v>
      </c>
      <c r="H61" s="108" t="s">
        <v>226</v>
      </c>
      <c r="I61" s="109">
        <v>1223</v>
      </c>
      <c r="J61" s="109">
        <v>1222</v>
      </c>
      <c r="K61" s="109">
        <v>1</v>
      </c>
      <c r="L61" s="109">
        <v>1</v>
      </c>
      <c r="M61" s="109">
        <v>4</v>
      </c>
      <c r="N61" s="109">
        <v>14</v>
      </c>
    </row>
    <row r="62" spans="1:14" ht="13.5" x14ac:dyDescent="0.25">
      <c r="A62" s="123" t="s">
        <v>227</v>
      </c>
      <c r="B62" s="123" t="s">
        <v>129</v>
      </c>
      <c r="C62" s="123" t="s">
        <v>228</v>
      </c>
      <c r="D62" s="121">
        <v>4869</v>
      </c>
      <c r="E62" s="123" t="s">
        <v>1980</v>
      </c>
      <c r="F62" s="123" t="s">
        <v>44</v>
      </c>
      <c r="G62" s="123" t="s">
        <v>134</v>
      </c>
      <c r="H62" s="123" t="s">
        <v>226</v>
      </c>
      <c r="I62" s="121">
        <v>1223</v>
      </c>
      <c r="J62" s="109">
        <v>1222</v>
      </c>
      <c r="K62" s="109">
        <v>1</v>
      </c>
      <c r="L62" s="109">
        <v>1</v>
      </c>
      <c r="M62" s="109">
        <v>4</v>
      </c>
      <c r="N62" s="109">
        <v>14</v>
      </c>
    </row>
    <row r="63" spans="1:14" ht="13.5" x14ac:dyDescent="0.25">
      <c r="A63" s="123" t="s">
        <v>227</v>
      </c>
      <c r="B63" s="123" t="s">
        <v>129</v>
      </c>
      <c r="C63" s="123" t="s">
        <v>228</v>
      </c>
      <c r="D63" s="121">
        <v>4869</v>
      </c>
      <c r="E63" s="123" t="s">
        <v>1980</v>
      </c>
      <c r="F63" s="123" t="s">
        <v>343</v>
      </c>
      <c r="G63" s="124" t="s">
        <v>344</v>
      </c>
      <c r="H63" s="123" t="s">
        <v>226</v>
      </c>
      <c r="I63" s="121">
        <v>1223</v>
      </c>
      <c r="J63" s="109">
        <v>1017</v>
      </c>
      <c r="K63" s="109">
        <v>66</v>
      </c>
      <c r="L63" s="109">
        <v>1</v>
      </c>
      <c r="M63" s="109">
        <v>1</v>
      </c>
      <c r="N63" s="109">
        <v>14</v>
      </c>
    </row>
    <row r="64" spans="1:14" ht="13.5" x14ac:dyDescent="0.25">
      <c r="A64" s="123" t="s">
        <v>227</v>
      </c>
      <c r="B64" s="123" t="s">
        <v>129</v>
      </c>
      <c r="C64" s="123" t="s">
        <v>228</v>
      </c>
      <c r="D64" s="121">
        <v>4869</v>
      </c>
      <c r="E64" s="123" t="s">
        <v>1980</v>
      </c>
      <c r="F64" s="123" t="s">
        <v>341</v>
      </c>
      <c r="G64" s="108" t="s">
        <v>342</v>
      </c>
      <c r="H64" s="123" t="s">
        <v>226</v>
      </c>
      <c r="I64" s="121">
        <v>1223</v>
      </c>
      <c r="J64" s="109">
        <v>1017</v>
      </c>
      <c r="K64" s="109">
        <v>64</v>
      </c>
      <c r="L64" s="109">
        <v>1</v>
      </c>
      <c r="M64" s="109">
        <v>1</v>
      </c>
      <c r="N64" s="109">
        <v>14</v>
      </c>
    </row>
    <row r="65" spans="1:14" ht="13.5" x14ac:dyDescent="0.25">
      <c r="A65" s="123" t="s">
        <v>227</v>
      </c>
      <c r="B65" s="123" t="s">
        <v>129</v>
      </c>
      <c r="C65" s="123" t="s">
        <v>228</v>
      </c>
      <c r="D65" s="121">
        <v>4869</v>
      </c>
      <c r="E65" s="123" t="s">
        <v>1980</v>
      </c>
      <c r="F65" s="116" t="s">
        <v>44</v>
      </c>
      <c r="G65" s="123" t="s">
        <v>369</v>
      </c>
      <c r="H65" s="108" t="s">
        <v>226</v>
      </c>
      <c r="I65" s="109">
        <v>1223</v>
      </c>
      <c r="J65" s="109">
        <v>1024</v>
      </c>
      <c r="K65" s="109">
        <v>1</v>
      </c>
      <c r="L65" s="109">
        <v>1</v>
      </c>
      <c r="M65" s="109">
        <v>4</v>
      </c>
      <c r="N65" s="109">
        <v>16</v>
      </c>
    </row>
    <row r="66" spans="1:14" ht="13.5" x14ac:dyDescent="0.25">
      <c r="A66" s="123" t="s">
        <v>227</v>
      </c>
      <c r="B66" s="123" t="s">
        <v>71</v>
      </c>
      <c r="C66" s="123" t="s">
        <v>147</v>
      </c>
      <c r="D66" s="121">
        <v>5111</v>
      </c>
      <c r="E66" s="123" t="s">
        <v>235</v>
      </c>
      <c r="F66" s="108" t="s">
        <v>148</v>
      </c>
      <c r="G66" s="123" t="s">
        <v>134</v>
      </c>
      <c r="H66" s="108" t="s">
        <v>226</v>
      </c>
      <c r="I66" s="109">
        <v>475</v>
      </c>
      <c r="J66" s="109">
        <v>1194</v>
      </c>
      <c r="K66" s="109">
        <v>3</v>
      </c>
      <c r="L66" s="109">
        <v>1</v>
      </c>
      <c r="M66" s="109">
        <v>5</v>
      </c>
      <c r="N66" s="109">
        <v>20</v>
      </c>
    </row>
    <row r="67" spans="1:14" ht="13.5" x14ac:dyDescent="0.25">
      <c r="A67" s="123" t="s">
        <v>227</v>
      </c>
      <c r="B67" s="123" t="s">
        <v>71</v>
      </c>
      <c r="C67" s="123" t="s">
        <v>147</v>
      </c>
      <c r="D67" s="121">
        <v>5111</v>
      </c>
      <c r="E67" s="123" t="s">
        <v>235</v>
      </c>
      <c r="F67" s="108" t="s">
        <v>148</v>
      </c>
      <c r="G67" s="108" t="s">
        <v>371</v>
      </c>
      <c r="H67" s="108" t="s">
        <v>226</v>
      </c>
      <c r="I67" s="109">
        <v>475</v>
      </c>
      <c r="J67" s="109">
        <v>1024</v>
      </c>
      <c r="K67" s="109">
        <v>3</v>
      </c>
      <c r="L67" s="109">
        <v>1</v>
      </c>
      <c r="M67" s="109">
        <v>4</v>
      </c>
      <c r="N67" s="109">
        <v>16</v>
      </c>
    </row>
    <row r="68" spans="1:14" ht="13.5" x14ac:dyDescent="0.25">
      <c r="A68" s="123" t="s">
        <v>227</v>
      </c>
      <c r="B68" s="123" t="s">
        <v>71</v>
      </c>
      <c r="C68" s="123" t="s">
        <v>147</v>
      </c>
      <c r="D68" s="121">
        <v>5711</v>
      </c>
      <c r="E68" s="123" t="s">
        <v>236</v>
      </c>
      <c r="F68" s="108" t="s">
        <v>148</v>
      </c>
      <c r="G68" s="117" t="s">
        <v>370</v>
      </c>
      <c r="H68" s="108" t="s">
        <v>226</v>
      </c>
      <c r="I68" s="109">
        <v>474</v>
      </c>
      <c r="J68" s="109">
        <v>1024</v>
      </c>
      <c r="K68" s="109">
        <v>3</v>
      </c>
      <c r="L68" s="109">
        <v>1</v>
      </c>
      <c r="M68" s="109">
        <v>4</v>
      </c>
      <c r="N68" s="109">
        <v>16</v>
      </c>
    </row>
    <row r="69" spans="1:14" ht="13.5" x14ac:dyDescent="0.25">
      <c r="A69" s="117" t="s">
        <v>227</v>
      </c>
      <c r="B69" s="117" t="s">
        <v>71</v>
      </c>
      <c r="C69" s="117" t="s">
        <v>147</v>
      </c>
      <c r="D69" s="109">
        <v>5811</v>
      </c>
      <c r="E69" s="117" t="s">
        <v>237</v>
      </c>
      <c r="F69" s="117" t="s">
        <v>148</v>
      </c>
      <c r="G69" s="123" t="s">
        <v>134</v>
      </c>
      <c r="H69" s="123" t="s">
        <v>226</v>
      </c>
      <c r="I69" s="121">
        <v>473</v>
      </c>
      <c r="J69" s="121">
        <v>1194</v>
      </c>
      <c r="K69" s="121">
        <v>3</v>
      </c>
      <c r="L69" s="121">
        <v>1</v>
      </c>
      <c r="M69" s="121">
        <v>5</v>
      </c>
      <c r="N69" s="121">
        <v>20</v>
      </c>
    </row>
    <row r="70" spans="1:14" ht="13.5" x14ac:dyDescent="0.25">
      <c r="A70" s="117" t="s">
        <v>227</v>
      </c>
      <c r="B70" s="117" t="s">
        <v>71</v>
      </c>
      <c r="C70" s="117" t="s">
        <v>147</v>
      </c>
      <c r="D70" s="109">
        <v>5811</v>
      </c>
      <c r="E70" s="117" t="s">
        <v>237</v>
      </c>
      <c r="F70" s="117" t="s">
        <v>148</v>
      </c>
      <c r="G70" s="123" t="s">
        <v>369</v>
      </c>
      <c r="H70" s="123" t="s">
        <v>226</v>
      </c>
      <c r="I70" s="121">
        <v>473</v>
      </c>
      <c r="J70" s="121">
        <v>1024</v>
      </c>
      <c r="K70" s="121">
        <v>3</v>
      </c>
      <c r="L70" s="121">
        <v>1</v>
      </c>
      <c r="M70" s="121">
        <v>4</v>
      </c>
      <c r="N70" s="121">
        <v>16</v>
      </c>
    </row>
    <row r="71" spans="1:14" ht="13.5" x14ac:dyDescent="0.25">
      <c r="A71" s="117" t="s">
        <v>227</v>
      </c>
      <c r="B71" s="117" t="s">
        <v>129</v>
      </c>
      <c r="C71" s="117" t="s">
        <v>31</v>
      </c>
      <c r="D71" s="113">
        <v>9121</v>
      </c>
      <c r="E71" s="118" t="s">
        <v>2005</v>
      </c>
      <c r="F71" s="117" t="s">
        <v>341</v>
      </c>
      <c r="G71" s="124" t="s">
        <v>342</v>
      </c>
      <c r="H71" s="123" t="s">
        <v>226</v>
      </c>
      <c r="I71" s="121">
        <v>1271</v>
      </c>
      <c r="J71" s="121">
        <v>1017</v>
      </c>
      <c r="K71" s="121">
        <v>64</v>
      </c>
      <c r="L71" s="121">
        <v>1</v>
      </c>
      <c r="M71" s="121">
        <v>1</v>
      </c>
      <c r="N71" s="121">
        <v>14</v>
      </c>
    </row>
    <row r="72" spans="1:14" ht="13.5" x14ac:dyDescent="0.25">
      <c r="A72" s="160" t="s">
        <v>227</v>
      </c>
      <c r="B72" s="160" t="s">
        <v>129</v>
      </c>
      <c r="C72" s="160" t="s">
        <v>230</v>
      </c>
      <c r="D72" s="158">
        <v>4231</v>
      </c>
      <c r="E72" s="160" t="s">
        <v>2119</v>
      </c>
      <c r="F72" s="160" t="s">
        <v>225</v>
      </c>
      <c r="G72" s="160" t="s">
        <v>340</v>
      </c>
      <c r="H72" s="157" t="s">
        <v>226</v>
      </c>
      <c r="I72" s="159">
        <v>1149</v>
      </c>
      <c r="J72" s="158">
        <v>1528</v>
      </c>
      <c r="K72" s="158">
        <v>24</v>
      </c>
      <c r="L72" s="158">
        <v>1</v>
      </c>
      <c r="M72" s="158">
        <v>4</v>
      </c>
      <c r="N72" s="158">
        <v>14</v>
      </c>
    </row>
    <row r="73" spans="1:14" ht="13.5" x14ac:dyDescent="0.25">
      <c r="A73" s="160" t="s">
        <v>227</v>
      </c>
      <c r="B73" s="160" t="s">
        <v>129</v>
      </c>
      <c r="C73" s="160" t="s">
        <v>230</v>
      </c>
      <c r="D73" s="158">
        <v>4231</v>
      </c>
      <c r="E73" s="160" t="s">
        <v>2119</v>
      </c>
      <c r="F73" s="160" t="s">
        <v>225</v>
      </c>
      <c r="G73" s="160" t="s">
        <v>5</v>
      </c>
      <c r="H73" s="160" t="s">
        <v>226</v>
      </c>
      <c r="I73" s="158">
        <v>1149</v>
      </c>
      <c r="J73" s="158">
        <v>1013</v>
      </c>
      <c r="K73" s="158">
        <v>24</v>
      </c>
      <c r="L73" s="158">
        <v>1</v>
      </c>
      <c r="M73" s="158">
        <v>2</v>
      </c>
      <c r="N73" s="158">
        <v>22</v>
      </c>
    </row>
    <row r="74" spans="1:14" ht="13.5" x14ac:dyDescent="0.25">
      <c r="A74" s="160" t="s">
        <v>227</v>
      </c>
      <c r="B74" s="160" t="s">
        <v>129</v>
      </c>
      <c r="C74" s="160" t="s">
        <v>230</v>
      </c>
      <c r="D74" s="158">
        <v>4231</v>
      </c>
      <c r="E74" s="160" t="s">
        <v>2119</v>
      </c>
      <c r="F74" s="160" t="s">
        <v>225</v>
      </c>
      <c r="G74" s="160" t="s">
        <v>200</v>
      </c>
      <c r="H74" s="160" t="s">
        <v>226</v>
      </c>
      <c r="I74" s="158">
        <v>1149</v>
      </c>
      <c r="J74" s="158">
        <v>1013</v>
      </c>
      <c r="K74" s="158">
        <v>24</v>
      </c>
      <c r="L74" s="158">
        <v>1</v>
      </c>
      <c r="M74" s="158">
        <v>2</v>
      </c>
      <c r="N74" s="158">
        <v>22</v>
      </c>
    </row>
    <row r="75" spans="1:14" ht="13.5" x14ac:dyDescent="0.25">
      <c r="A75" s="160" t="s">
        <v>227</v>
      </c>
      <c r="B75" s="160" t="s">
        <v>129</v>
      </c>
      <c r="C75" s="160" t="s">
        <v>230</v>
      </c>
      <c r="D75" s="158">
        <v>4231</v>
      </c>
      <c r="E75" s="160" t="s">
        <v>2119</v>
      </c>
      <c r="F75" s="160" t="s">
        <v>225</v>
      </c>
      <c r="G75" s="160" t="s">
        <v>280</v>
      </c>
      <c r="H75" s="160" t="s">
        <v>226</v>
      </c>
      <c r="I75" s="158">
        <v>1149</v>
      </c>
      <c r="J75" s="158">
        <v>1448</v>
      </c>
      <c r="K75" s="158">
        <v>24</v>
      </c>
      <c r="L75" s="158">
        <v>1</v>
      </c>
      <c r="M75" s="158">
        <v>2</v>
      </c>
      <c r="N75" s="158">
        <v>22</v>
      </c>
    </row>
    <row r="76" spans="1:14" ht="13.5" x14ac:dyDescent="0.25">
      <c r="A76" s="160" t="s">
        <v>227</v>
      </c>
      <c r="B76" s="160" t="s">
        <v>129</v>
      </c>
      <c r="C76" s="160" t="s">
        <v>230</v>
      </c>
      <c r="D76" s="158">
        <v>4231</v>
      </c>
      <c r="E76" s="160" t="s">
        <v>2119</v>
      </c>
      <c r="F76" s="160" t="s">
        <v>225</v>
      </c>
      <c r="G76" s="160" t="s">
        <v>133</v>
      </c>
      <c r="H76" s="160" t="s">
        <v>226</v>
      </c>
      <c r="I76" s="158">
        <v>1149</v>
      </c>
      <c r="J76" s="158">
        <v>1013</v>
      </c>
      <c r="K76" s="158">
        <v>24</v>
      </c>
      <c r="L76" s="158">
        <v>1</v>
      </c>
      <c r="M76" s="158">
        <v>2</v>
      </c>
      <c r="N76" s="158">
        <v>22</v>
      </c>
    </row>
    <row r="77" spans="1:14" ht="13.5" x14ac:dyDescent="0.25">
      <c r="A77" s="285" t="s">
        <v>227</v>
      </c>
      <c r="B77" s="285" t="s">
        <v>129</v>
      </c>
      <c r="C77" s="285" t="s">
        <v>231</v>
      </c>
      <c r="D77" s="286">
        <v>4313</v>
      </c>
      <c r="E77" s="160" t="s">
        <v>1981</v>
      </c>
      <c r="F77" s="285" t="s">
        <v>225</v>
      </c>
      <c r="G77" s="285" t="s">
        <v>2431</v>
      </c>
      <c r="H77" s="285" t="s">
        <v>226</v>
      </c>
      <c r="I77" s="286">
        <v>813</v>
      </c>
      <c r="J77" s="286">
        <v>1024</v>
      </c>
      <c r="K77" s="286">
        <v>1</v>
      </c>
      <c r="L77" s="286">
        <v>1</v>
      </c>
      <c r="M77" s="286">
        <v>4</v>
      </c>
      <c r="N77" s="286">
        <v>16</v>
      </c>
    </row>
    <row r="78" spans="1:14" ht="13.5" x14ac:dyDescent="0.25">
      <c r="A78" s="285" t="s">
        <v>227</v>
      </c>
      <c r="B78" s="285" t="s">
        <v>129</v>
      </c>
      <c r="C78" s="285" t="s">
        <v>231</v>
      </c>
      <c r="D78" s="286">
        <v>4713</v>
      </c>
      <c r="E78" s="160" t="s">
        <v>1984</v>
      </c>
      <c r="F78" s="285" t="s">
        <v>225</v>
      </c>
      <c r="G78" s="285" t="s">
        <v>2431</v>
      </c>
      <c r="H78" s="285" t="s">
        <v>226</v>
      </c>
      <c r="I78" s="286">
        <v>826</v>
      </c>
      <c r="J78" s="286">
        <v>1463</v>
      </c>
      <c r="K78" s="286">
        <v>1</v>
      </c>
      <c r="L78" s="286">
        <v>1</v>
      </c>
      <c r="M78" s="286">
        <v>4</v>
      </c>
      <c r="N78" s="286">
        <v>16</v>
      </c>
    </row>
    <row r="79" spans="1:14" ht="13.5" x14ac:dyDescent="0.25">
      <c r="A79" s="285" t="s">
        <v>227</v>
      </c>
      <c r="B79" s="285" t="s">
        <v>129</v>
      </c>
      <c r="C79" s="285" t="s">
        <v>228</v>
      </c>
      <c r="D79" s="286">
        <v>4869</v>
      </c>
      <c r="E79" s="160" t="s">
        <v>1980</v>
      </c>
      <c r="F79" s="116" t="s">
        <v>44</v>
      </c>
      <c r="G79" s="285" t="s">
        <v>2431</v>
      </c>
      <c r="H79" s="108" t="s">
        <v>226</v>
      </c>
      <c r="I79" s="109">
        <v>1223</v>
      </c>
      <c r="J79" s="109">
        <v>1024</v>
      </c>
      <c r="K79" s="109">
        <v>1</v>
      </c>
      <c r="L79" s="109">
        <v>1</v>
      </c>
      <c r="M79" s="109">
        <v>4</v>
      </c>
      <c r="N79" s="109">
        <v>16</v>
      </c>
    </row>
    <row r="80" spans="1:14" ht="13.5" x14ac:dyDescent="0.25">
      <c r="A80" s="285" t="s">
        <v>227</v>
      </c>
      <c r="B80" s="285" t="s">
        <v>71</v>
      </c>
      <c r="C80" s="285" t="s">
        <v>147</v>
      </c>
      <c r="D80" s="286">
        <v>5111</v>
      </c>
      <c r="E80" s="160" t="s">
        <v>235</v>
      </c>
      <c r="F80" s="108" t="s">
        <v>148</v>
      </c>
      <c r="G80" s="285" t="s">
        <v>2431</v>
      </c>
      <c r="H80" s="108" t="s">
        <v>226</v>
      </c>
      <c r="I80" s="109">
        <v>475</v>
      </c>
      <c r="J80" s="109">
        <v>1024</v>
      </c>
      <c r="K80" s="109">
        <v>3</v>
      </c>
      <c r="L80" s="109">
        <v>1</v>
      </c>
      <c r="M80" s="109">
        <v>4</v>
      </c>
      <c r="N80" s="109">
        <v>16</v>
      </c>
    </row>
    <row r="81" spans="1:14" ht="13.5" x14ac:dyDescent="0.25">
      <c r="A81" s="285" t="s">
        <v>227</v>
      </c>
      <c r="B81" s="285" t="s">
        <v>71</v>
      </c>
      <c r="C81" s="285" t="s">
        <v>147</v>
      </c>
      <c r="D81" s="286">
        <v>5711</v>
      </c>
      <c r="E81" s="285" t="s">
        <v>236</v>
      </c>
      <c r="F81" s="108" t="s">
        <v>148</v>
      </c>
      <c r="G81" s="285" t="s">
        <v>2431</v>
      </c>
      <c r="H81" s="108" t="s">
        <v>226</v>
      </c>
      <c r="I81" s="109">
        <v>474</v>
      </c>
      <c r="J81" s="109">
        <v>1024</v>
      </c>
      <c r="K81" s="109">
        <v>3</v>
      </c>
      <c r="L81" s="109">
        <v>1</v>
      </c>
      <c r="M81" s="109">
        <v>4</v>
      </c>
      <c r="N81" s="109">
        <v>16</v>
      </c>
    </row>
    <row r="82" spans="1:14" ht="13.5" x14ac:dyDescent="0.25">
      <c r="A82" s="117" t="s">
        <v>227</v>
      </c>
      <c r="B82" s="117" t="s">
        <v>71</v>
      </c>
      <c r="C82" s="117" t="s">
        <v>147</v>
      </c>
      <c r="D82" s="109">
        <v>5811</v>
      </c>
      <c r="E82" s="117" t="s">
        <v>237</v>
      </c>
      <c r="F82" s="117" t="s">
        <v>148</v>
      </c>
      <c r="G82" s="285" t="s">
        <v>2431</v>
      </c>
      <c r="H82" s="285" t="s">
        <v>226</v>
      </c>
      <c r="I82" s="286">
        <v>473</v>
      </c>
      <c r="J82" s="286">
        <v>1024</v>
      </c>
      <c r="K82" s="286">
        <v>3</v>
      </c>
      <c r="L82" s="286">
        <v>1</v>
      </c>
      <c r="M82" s="286">
        <v>4</v>
      </c>
      <c r="N82" s="286">
        <v>16</v>
      </c>
    </row>
  </sheetData>
  <sheetProtection algorithmName="SHA-512" hashValue="Bc1DwljbbSKHkpiwGbCKqjXAmN+GmZJeumZ7D6/ZqqEukmdrMmkXECb6FxWZ0FYMPVEHuR6Gu5gCX909pKUDMA==" saltValue="EH/MHLbCyeERoWCbeO5Nug==" spinCount="100000" sheet="1" objects="1" scenarios="1" pivotTables="0"/>
  <autoFilter ref="A1:N82"/>
  <sortState ref="A2:N75">
    <sortCondition ref="E1"/>
  </sortState>
  <phoneticPr fontId="14"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126"/>
  <sheetViews>
    <sheetView showGridLines="0" showRowColHeaders="0" workbookViewId="0">
      <selection activeCell="D3" sqref="D3"/>
    </sheetView>
  </sheetViews>
  <sheetFormatPr defaultRowHeight="12.75" x14ac:dyDescent="0.2"/>
  <cols>
    <col min="1" max="1" width="63" bestFit="1" customWidth="1"/>
    <col min="2" max="2" width="5.28515625" customWidth="1"/>
    <col min="3" max="3" width="62.42578125" bestFit="1" customWidth="1"/>
  </cols>
  <sheetData>
    <row r="1" spans="1:3" x14ac:dyDescent="0.2">
      <c r="A1" s="48" t="s">
        <v>233</v>
      </c>
      <c r="B1" s="48" t="s">
        <v>218</v>
      </c>
      <c r="C1" s="48" t="s">
        <v>234</v>
      </c>
    </row>
    <row r="2" spans="1:3" x14ac:dyDescent="0.2">
      <c r="A2" s="49" t="s">
        <v>322</v>
      </c>
      <c r="B2" s="50" t="s">
        <v>246</v>
      </c>
      <c r="C2" s="49" t="s">
        <v>2010</v>
      </c>
    </row>
    <row r="3" spans="1:3" ht="25.5" x14ac:dyDescent="0.2">
      <c r="A3" s="49" t="s">
        <v>323</v>
      </c>
      <c r="B3" s="50">
        <v>1</v>
      </c>
      <c r="C3" s="49" t="s">
        <v>2011</v>
      </c>
    </row>
    <row r="4" spans="1:3" x14ac:dyDescent="0.2">
      <c r="A4" s="49" t="s">
        <v>324</v>
      </c>
      <c r="B4" s="50">
        <v>1</v>
      </c>
      <c r="C4" s="49" t="s">
        <v>2012</v>
      </c>
    </row>
    <row r="5" spans="1:3" x14ac:dyDescent="0.2">
      <c r="A5" s="49" t="s">
        <v>325</v>
      </c>
      <c r="B5" s="50">
        <v>1</v>
      </c>
      <c r="C5" s="49" t="s">
        <v>2009</v>
      </c>
    </row>
    <row r="6" spans="1:3" x14ac:dyDescent="0.2">
      <c r="A6" s="49" t="s">
        <v>326</v>
      </c>
      <c r="B6" s="50">
        <v>1</v>
      </c>
      <c r="C6" s="49" t="s">
        <v>2013</v>
      </c>
    </row>
    <row r="7" spans="1:3" x14ac:dyDescent="0.2">
      <c r="A7" s="49" t="s">
        <v>327</v>
      </c>
      <c r="B7" s="50">
        <v>1</v>
      </c>
      <c r="C7" s="49" t="s">
        <v>2014</v>
      </c>
    </row>
    <row r="8" spans="1:3" x14ac:dyDescent="0.2">
      <c r="A8" s="49" t="s">
        <v>328</v>
      </c>
      <c r="B8" s="50">
        <v>1</v>
      </c>
      <c r="C8" s="49" t="s">
        <v>2009</v>
      </c>
    </row>
    <row r="9" spans="1:3" x14ac:dyDescent="0.2">
      <c r="A9" s="49" t="s">
        <v>329</v>
      </c>
      <c r="B9" s="50">
        <v>1</v>
      </c>
      <c r="C9" s="49" t="s">
        <v>2013</v>
      </c>
    </row>
    <row r="10" spans="1:3" ht="25.5" x14ac:dyDescent="0.2">
      <c r="A10" s="49" t="s">
        <v>330</v>
      </c>
      <c r="B10" s="50">
        <v>1</v>
      </c>
      <c r="C10" s="49" t="s">
        <v>2262</v>
      </c>
    </row>
    <row r="11" spans="1:3" ht="25.5" x14ac:dyDescent="0.2">
      <c r="A11" s="49" t="s">
        <v>331</v>
      </c>
      <c r="B11" s="50">
        <v>1</v>
      </c>
      <c r="C11" s="49" t="s">
        <v>2261</v>
      </c>
    </row>
    <row r="12" spans="1:3" x14ac:dyDescent="0.2">
      <c r="A12" s="49" t="s">
        <v>332</v>
      </c>
      <c r="B12" s="50">
        <v>1</v>
      </c>
      <c r="C12" s="49" t="s">
        <v>2015</v>
      </c>
    </row>
    <row r="13" spans="1:3" x14ac:dyDescent="0.2">
      <c r="A13" s="49" t="s">
        <v>333</v>
      </c>
      <c r="B13" s="50" t="s">
        <v>246</v>
      </c>
      <c r="C13" s="49" t="s">
        <v>2015</v>
      </c>
    </row>
    <row r="14" spans="1:3" ht="38.25" x14ac:dyDescent="0.2">
      <c r="A14" s="49" t="s">
        <v>334</v>
      </c>
      <c r="B14" s="50">
        <v>1</v>
      </c>
      <c r="C14" s="49" t="s">
        <v>2260</v>
      </c>
    </row>
    <row r="15" spans="1:3" ht="38.25" x14ac:dyDescent="0.2">
      <c r="A15" s="49" t="s">
        <v>335</v>
      </c>
      <c r="B15" s="50">
        <v>1</v>
      </c>
      <c r="C15" s="49" t="s">
        <v>2264</v>
      </c>
    </row>
    <row r="16" spans="1:3" x14ac:dyDescent="0.2">
      <c r="A16" s="49"/>
      <c r="B16" s="50"/>
      <c r="C16" s="49"/>
    </row>
    <row r="17" spans="1:3" x14ac:dyDescent="0.2">
      <c r="A17" s="49"/>
      <c r="B17" s="50"/>
      <c r="C17" s="49"/>
    </row>
    <row r="18" spans="1:3" x14ac:dyDescent="0.2">
      <c r="A18" s="49"/>
      <c r="B18" s="50"/>
      <c r="C18" s="49"/>
    </row>
    <row r="19" spans="1:3" x14ac:dyDescent="0.2">
      <c r="A19" s="49"/>
      <c r="B19" s="50"/>
      <c r="C19" s="49"/>
    </row>
    <row r="20" spans="1:3" x14ac:dyDescent="0.2">
      <c r="A20" s="49"/>
      <c r="B20" s="50"/>
      <c r="C20" s="49"/>
    </row>
    <row r="21" spans="1:3" x14ac:dyDescent="0.2">
      <c r="A21" s="49"/>
      <c r="B21" s="50"/>
      <c r="C21" s="49"/>
    </row>
    <row r="22" spans="1:3" x14ac:dyDescent="0.2">
      <c r="A22" s="49"/>
      <c r="B22" s="50"/>
      <c r="C22" s="49"/>
    </row>
    <row r="23" spans="1:3" x14ac:dyDescent="0.2">
      <c r="A23" s="49"/>
      <c r="B23" s="50"/>
      <c r="C23" s="49"/>
    </row>
    <row r="24" spans="1:3" x14ac:dyDescent="0.2">
      <c r="A24" s="49"/>
      <c r="B24" s="50"/>
      <c r="C24" s="49"/>
    </row>
    <row r="25" spans="1:3" x14ac:dyDescent="0.2">
      <c r="A25" s="49"/>
      <c r="B25" s="50"/>
      <c r="C25" s="49"/>
    </row>
    <row r="26" spans="1:3" x14ac:dyDescent="0.2">
      <c r="A26" s="49"/>
      <c r="B26" s="50"/>
      <c r="C26" s="49"/>
    </row>
    <row r="27" spans="1:3" x14ac:dyDescent="0.2">
      <c r="A27" s="49"/>
      <c r="B27" s="50"/>
      <c r="C27" s="49"/>
    </row>
    <row r="28" spans="1:3" x14ac:dyDescent="0.2">
      <c r="A28" s="49"/>
      <c r="B28" s="50"/>
      <c r="C28" s="49"/>
    </row>
    <row r="29" spans="1:3" x14ac:dyDescent="0.2">
      <c r="A29" s="49"/>
      <c r="B29" s="50"/>
      <c r="C29" s="49"/>
    </row>
    <row r="30" spans="1:3" x14ac:dyDescent="0.2">
      <c r="A30" s="49"/>
      <c r="B30" s="50"/>
      <c r="C30" s="49"/>
    </row>
    <row r="31" spans="1:3" x14ac:dyDescent="0.2">
      <c r="A31" s="49"/>
      <c r="B31" s="50"/>
      <c r="C31" s="49"/>
    </row>
    <row r="32" spans="1:3" x14ac:dyDescent="0.2">
      <c r="A32" s="49"/>
      <c r="B32" s="50"/>
      <c r="C32" s="49"/>
    </row>
    <row r="33" spans="1:3" x14ac:dyDescent="0.2">
      <c r="A33" s="49"/>
      <c r="B33" s="50"/>
      <c r="C33" s="49"/>
    </row>
    <row r="34" spans="1:3" x14ac:dyDescent="0.2">
      <c r="A34" s="49"/>
      <c r="B34" s="50"/>
      <c r="C34" s="49"/>
    </row>
    <row r="35" spans="1:3" x14ac:dyDescent="0.2">
      <c r="A35" s="49"/>
      <c r="B35" s="50"/>
      <c r="C35" s="49"/>
    </row>
    <row r="36" spans="1:3" x14ac:dyDescent="0.2">
      <c r="A36" s="49"/>
      <c r="B36" s="50"/>
      <c r="C36" s="49"/>
    </row>
    <row r="37" spans="1:3" x14ac:dyDescent="0.2">
      <c r="A37" s="49"/>
      <c r="B37" s="50"/>
      <c r="C37" s="49"/>
    </row>
    <row r="38" spans="1:3" x14ac:dyDescent="0.2">
      <c r="A38" s="49"/>
      <c r="B38" s="50"/>
      <c r="C38" s="49"/>
    </row>
    <row r="39" spans="1:3" x14ac:dyDescent="0.2">
      <c r="A39" s="49"/>
      <c r="B39" s="50"/>
      <c r="C39" s="49"/>
    </row>
    <row r="40" spans="1:3" x14ac:dyDescent="0.2">
      <c r="A40" s="49"/>
      <c r="B40" s="50"/>
      <c r="C40" s="49"/>
    </row>
    <row r="41" spans="1:3" x14ac:dyDescent="0.2">
      <c r="A41" s="49"/>
      <c r="B41" s="50"/>
      <c r="C41" s="49"/>
    </row>
    <row r="42" spans="1:3" x14ac:dyDescent="0.2">
      <c r="A42" s="49"/>
      <c r="B42" s="50"/>
      <c r="C42" s="49"/>
    </row>
    <row r="43" spans="1:3" x14ac:dyDescent="0.2">
      <c r="A43" s="49"/>
      <c r="B43" s="50"/>
      <c r="C43" s="49"/>
    </row>
    <row r="44" spans="1:3" x14ac:dyDescent="0.2">
      <c r="A44" s="49"/>
      <c r="B44" s="50"/>
      <c r="C44" s="49"/>
    </row>
    <row r="45" spans="1:3" x14ac:dyDescent="0.2">
      <c r="A45" s="49"/>
      <c r="B45" s="50"/>
      <c r="C45" s="49"/>
    </row>
    <row r="46" spans="1:3" x14ac:dyDescent="0.2">
      <c r="A46" s="49"/>
      <c r="B46" s="50"/>
      <c r="C46" s="49"/>
    </row>
    <row r="47" spans="1:3" x14ac:dyDescent="0.2">
      <c r="A47" s="49"/>
      <c r="B47" s="50"/>
      <c r="C47" s="49"/>
    </row>
    <row r="48" spans="1:3" x14ac:dyDescent="0.2">
      <c r="A48" s="49"/>
      <c r="B48" s="50"/>
      <c r="C48" s="49"/>
    </row>
    <row r="49" spans="1:3" x14ac:dyDescent="0.2">
      <c r="A49" s="49"/>
      <c r="B49" s="50"/>
      <c r="C49" s="49"/>
    </row>
    <row r="50" spans="1:3" x14ac:dyDescent="0.2">
      <c r="A50" s="49"/>
      <c r="B50" s="50"/>
      <c r="C50" s="49"/>
    </row>
    <row r="51" spans="1:3" x14ac:dyDescent="0.2">
      <c r="A51" s="49"/>
      <c r="B51" s="50"/>
      <c r="C51" s="49"/>
    </row>
    <row r="52" spans="1:3" x14ac:dyDescent="0.2">
      <c r="A52" s="49"/>
      <c r="B52" s="50"/>
      <c r="C52" s="49"/>
    </row>
    <row r="53" spans="1:3" x14ac:dyDescent="0.2">
      <c r="A53" s="49"/>
      <c r="B53" s="50"/>
      <c r="C53" s="49"/>
    </row>
    <row r="54" spans="1:3" x14ac:dyDescent="0.2">
      <c r="A54" s="49"/>
      <c r="B54" s="50"/>
      <c r="C54" s="49"/>
    </row>
    <row r="55" spans="1:3" x14ac:dyDescent="0.2">
      <c r="A55" s="49"/>
      <c r="B55" s="50"/>
      <c r="C55" s="49"/>
    </row>
    <row r="56" spans="1:3" x14ac:dyDescent="0.2">
      <c r="A56" s="49"/>
      <c r="B56" s="50"/>
      <c r="C56" s="49"/>
    </row>
    <row r="57" spans="1:3" x14ac:dyDescent="0.2">
      <c r="A57" s="49"/>
      <c r="B57" s="50"/>
      <c r="C57" s="49"/>
    </row>
    <row r="58" spans="1:3" x14ac:dyDescent="0.2">
      <c r="A58" s="49"/>
      <c r="B58" s="50"/>
      <c r="C58" s="49"/>
    </row>
    <row r="59" spans="1:3" x14ac:dyDescent="0.2">
      <c r="A59" s="49"/>
      <c r="B59" s="50"/>
      <c r="C59" s="49"/>
    </row>
    <row r="60" spans="1:3" x14ac:dyDescent="0.2">
      <c r="A60" s="49"/>
      <c r="B60" s="50"/>
      <c r="C60" s="49"/>
    </row>
    <row r="61" spans="1:3" x14ac:dyDescent="0.2">
      <c r="A61" s="49"/>
      <c r="B61" s="50"/>
      <c r="C61" s="49"/>
    </row>
    <row r="62" spans="1:3" x14ac:dyDescent="0.2">
      <c r="A62" s="49"/>
      <c r="B62" s="50"/>
      <c r="C62" s="49"/>
    </row>
    <row r="63" spans="1:3" x14ac:dyDescent="0.2">
      <c r="A63" s="49"/>
      <c r="B63" s="50"/>
      <c r="C63" s="49"/>
    </row>
    <row r="64" spans="1:3" x14ac:dyDescent="0.2">
      <c r="A64" s="49"/>
      <c r="B64" s="50"/>
      <c r="C64" s="49"/>
    </row>
    <row r="65" spans="1:3" x14ac:dyDescent="0.2">
      <c r="A65" s="49"/>
      <c r="B65" s="50"/>
      <c r="C65" s="49"/>
    </row>
    <row r="66" spans="1:3" x14ac:dyDescent="0.2">
      <c r="A66" s="49"/>
      <c r="B66" s="50"/>
      <c r="C66" s="49"/>
    </row>
    <row r="67" spans="1:3" x14ac:dyDescent="0.2">
      <c r="A67" s="49"/>
      <c r="B67" s="50"/>
      <c r="C67" s="49"/>
    </row>
    <row r="68" spans="1:3" x14ac:dyDescent="0.2">
      <c r="A68" s="49"/>
      <c r="B68" s="50"/>
      <c r="C68" s="49"/>
    </row>
    <row r="69" spans="1:3" x14ac:dyDescent="0.2">
      <c r="A69" s="49"/>
      <c r="B69" s="50"/>
      <c r="C69" s="49"/>
    </row>
    <row r="70" spans="1:3" x14ac:dyDescent="0.2">
      <c r="A70" s="49"/>
      <c r="B70" s="50"/>
      <c r="C70" s="49"/>
    </row>
    <row r="71" spans="1:3" x14ac:dyDescent="0.2">
      <c r="A71" s="49"/>
      <c r="B71" s="50"/>
      <c r="C71" s="49"/>
    </row>
    <row r="72" spans="1:3" x14ac:dyDescent="0.2">
      <c r="A72" s="49"/>
      <c r="B72" s="50"/>
      <c r="C72" s="49"/>
    </row>
    <row r="73" spans="1:3" x14ac:dyDescent="0.2">
      <c r="A73" s="49"/>
      <c r="B73" s="50"/>
      <c r="C73" s="49"/>
    </row>
    <row r="74" spans="1:3" x14ac:dyDescent="0.2">
      <c r="A74" s="49"/>
      <c r="B74" s="50"/>
      <c r="C74" s="49"/>
    </row>
    <row r="75" spans="1:3" x14ac:dyDescent="0.2">
      <c r="A75" s="49"/>
      <c r="B75" s="50"/>
      <c r="C75" s="49"/>
    </row>
    <row r="76" spans="1:3" x14ac:dyDescent="0.2">
      <c r="A76" s="49"/>
      <c r="B76" s="50"/>
      <c r="C76" s="49"/>
    </row>
    <row r="77" spans="1:3" x14ac:dyDescent="0.2">
      <c r="A77" s="49"/>
      <c r="B77" s="50"/>
      <c r="C77" s="49"/>
    </row>
    <row r="78" spans="1:3" x14ac:dyDescent="0.2">
      <c r="A78" s="49"/>
      <c r="B78" s="50"/>
      <c r="C78" s="49"/>
    </row>
    <row r="79" spans="1:3" x14ac:dyDescent="0.2">
      <c r="A79" s="49"/>
      <c r="B79" s="50"/>
      <c r="C79" s="49"/>
    </row>
    <row r="80" spans="1:3" x14ac:dyDescent="0.2">
      <c r="A80" s="49"/>
      <c r="B80" s="50"/>
      <c r="C80" s="49"/>
    </row>
    <row r="81" spans="1:3" x14ac:dyDescent="0.2">
      <c r="A81" s="49"/>
      <c r="B81" s="50"/>
      <c r="C81" s="49"/>
    </row>
    <row r="82" spans="1:3" x14ac:dyDescent="0.2">
      <c r="A82" s="49"/>
      <c r="B82" s="50"/>
      <c r="C82" s="49"/>
    </row>
    <row r="83" spans="1:3" x14ac:dyDescent="0.2">
      <c r="A83" s="49"/>
      <c r="B83" s="50"/>
      <c r="C83" s="49"/>
    </row>
    <row r="84" spans="1:3" x14ac:dyDescent="0.2">
      <c r="A84" s="49"/>
      <c r="B84" s="50"/>
      <c r="C84" s="49"/>
    </row>
    <row r="85" spans="1:3" x14ac:dyDescent="0.2">
      <c r="A85" s="49"/>
      <c r="B85" s="50"/>
      <c r="C85" s="49"/>
    </row>
    <row r="86" spans="1:3" x14ac:dyDescent="0.2">
      <c r="A86" s="49"/>
      <c r="B86" s="50"/>
      <c r="C86" s="49"/>
    </row>
    <row r="87" spans="1:3" x14ac:dyDescent="0.2">
      <c r="A87" s="49"/>
      <c r="B87" s="50"/>
      <c r="C87" s="49"/>
    </row>
    <row r="88" spans="1:3" x14ac:dyDescent="0.2">
      <c r="A88" s="49"/>
      <c r="B88" s="50"/>
      <c r="C88" s="49"/>
    </row>
    <row r="89" spans="1:3" x14ac:dyDescent="0.2">
      <c r="A89" s="49"/>
      <c r="B89" s="50"/>
      <c r="C89" s="49"/>
    </row>
    <row r="90" spans="1:3" x14ac:dyDescent="0.2">
      <c r="A90" s="49"/>
      <c r="B90" s="50"/>
      <c r="C90" s="49"/>
    </row>
    <row r="91" spans="1:3" x14ac:dyDescent="0.2">
      <c r="A91" s="49"/>
      <c r="B91" s="50"/>
      <c r="C91" s="49"/>
    </row>
    <row r="92" spans="1:3" x14ac:dyDescent="0.2">
      <c r="A92" s="49"/>
      <c r="B92" s="50"/>
      <c r="C92" s="49"/>
    </row>
    <row r="93" spans="1:3" x14ac:dyDescent="0.2">
      <c r="A93" s="49"/>
      <c r="B93" s="50"/>
      <c r="C93" s="49"/>
    </row>
    <row r="94" spans="1:3" x14ac:dyDescent="0.2">
      <c r="A94" s="49"/>
      <c r="B94" s="50"/>
      <c r="C94" s="49"/>
    </row>
    <row r="95" spans="1:3" x14ac:dyDescent="0.2">
      <c r="A95" s="49"/>
      <c r="B95" s="50"/>
      <c r="C95" s="49"/>
    </row>
    <row r="96" spans="1:3" x14ac:dyDescent="0.2">
      <c r="A96" s="49"/>
      <c r="B96" s="50"/>
      <c r="C96" s="49"/>
    </row>
    <row r="97" spans="1:3" x14ac:dyDescent="0.2">
      <c r="A97" s="49"/>
      <c r="B97" s="50"/>
      <c r="C97" s="49"/>
    </row>
    <row r="98" spans="1:3" x14ac:dyDescent="0.2">
      <c r="A98" s="49"/>
      <c r="B98" s="50"/>
      <c r="C98" s="49"/>
    </row>
    <row r="99" spans="1:3" x14ac:dyDescent="0.2">
      <c r="A99" s="49"/>
      <c r="B99" s="50"/>
      <c r="C99" s="49"/>
    </row>
    <row r="100" spans="1:3" x14ac:dyDescent="0.2">
      <c r="A100" s="49"/>
      <c r="B100" s="50"/>
      <c r="C100" s="49"/>
    </row>
    <row r="101" spans="1:3" x14ac:dyDescent="0.2">
      <c r="A101" s="49"/>
      <c r="B101" s="50"/>
      <c r="C101" s="49"/>
    </row>
    <row r="102" spans="1:3" x14ac:dyDescent="0.2">
      <c r="A102" s="49"/>
      <c r="B102" s="50"/>
      <c r="C102" s="49"/>
    </row>
    <row r="103" spans="1:3" x14ac:dyDescent="0.2">
      <c r="A103" s="49"/>
      <c r="B103" s="50"/>
      <c r="C103" s="49"/>
    </row>
    <row r="104" spans="1:3" x14ac:dyDescent="0.2">
      <c r="A104" s="49"/>
      <c r="B104" s="50"/>
      <c r="C104" s="49"/>
    </row>
    <row r="105" spans="1:3" x14ac:dyDescent="0.2">
      <c r="A105" s="49"/>
      <c r="B105" s="50"/>
      <c r="C105" s="49"/>
    </row>
    <row r="106" spans="1:3" x14ac:dyDescent="0.2">
      <c r="A106" s="49"/>
      <c r="B106" s="50"/>
      <c r="C106" s="49"/>
    </row>
    <row r="107" spans="1:3" x14ac:dyDescent="0.2">
      <c r="A107" s="49"/>
      <c r="B107" s="50"/>
      <c r="C107" s="49"/>
    </row>
    <row r="108" spans="1:3" x14ac:dyDescent="0.2">
      <c r="A108" s="49"/>
      <c r="B108" s="50"/>
      <c r="C108" s="49"/>
    </row>
    <row r="109" spans="1:3" x14ac:dyDescent="0.2">
      <c r="A109" s="49"/>
      <c r="B109" s="50"/>
      <c r="C109" s="49"/>
    </row>
    <row r="110" spans="1:3" x14ac:dyDescent="0.2">
      <c r="A110" s="49"/>
      <c r="B110" s="50"/>
      <c r="C110" s="49"/>
    </row>
    <row r="111" spans="1:3" x14ac:dyDescent="0.2">
      <c r="A111" s="49"/>
      <c r="B111" s="50"/>
      <c r="C111" s="49"/>
    </row>
    <row r="112" spans="1:3" x14ac:dyDescent="0.2">
      <c r="A112" s="49"/>
      <c r="B112" s="50"/>
      <c r="C112" s="49"/>
    </row>
    <row r="113" spans="1:3" x14ac:dyDescent="0.2">
      <c r="A113" s="49"/>
      <c r="B113" s="50"/>
      <c r="C113" s="49"/>
    </row>
    <row r="114" spans="1:3" x14ac:dyDescent="0.2">
      <c r="A114" s="49"/>
      <c r="B114" s="50"/>
      <c r="C114" s="49"/>
    </row>
    <row r="115" spans="1:3" x14ac:dyDescent="0.2">
      <c r="A115" s="49"/>
      <c r="B115" s="50"/>
      <c r="C115" s="49"/>
    </row>
    <row r="116" spans="1:3" x14ac:dyDescent="0.2">
      <c r="A116" s="49"/>
      <c r="B116" s="50"/>
      <c r="C116" s="49"/>
    </row>
    <row r="117" spans="1:3" x14ac:dyDescent="0.2">
      <c r="A117" s="49"/>
      <c r="B117" s="50"/>
      <c r="C117" s="49"/>
    </row>
    <row r="118" spans="1:3" x14ac:dyDescent="0.2">
      <c r="A118" s="49"/>
      <c r="B118" s="50"/>
      <c r="C118" s="49"/>
    </row>
    <row r="119" spans="1:3" x14ac:dyDescent="0.2">
      <c r="A119" s="49"/>
      <c r="B119" s="50"/>
      <c r="C119" s="49"/>
    </row>
    <row r="120" spans="1:3" x14ac:dyDescent="0.2">
      <c r="A120" s="49"/>
      <c r="B120" s="50"/>
      <c r="C120" s="49"/>
    </row>
    <row r="121" spans="1:3" x14ac:dyDescent="0.2">
      <c r="A121" s="49"/>
      <c r="B121" s="50"/>
      <c r="C121" s="49"/>
    </row>
    <row r="122" spans="1:3" x14ac:dyDescent="0.2">
      <c r="A122" s="49"/>
      <c r="B122" s="50"/>
      <c r="C122" s="49"/>
    </row>
    <row r="123" spans="1:3" x14ac:dyDescent="0.2">
      <c r="A123" s="49"/>
      <c r="B123" s="50"/>
      <c r="C123" s="49"/>
    </row>
    <row r="124" spans="1:3" x14ac:dyDescent="0.2">
      <c r="A124" s="49"/>
      <c r="B124" s="50"/>
      <c r="C124" s="49"/>
    </row>
    <row r="125" spans="1:3" x14ac:dyDescent="0.2">
      <c r="A125" s="49"/>
      <c r="B125" s="50"/>
      <c r="C125" s="49"/>
    </row>
    <row r="126" spans="1:3" x14ac:dyDescent="0.2">
      <c r="A126" s="49"/>
      <c r="B126" s="50"/>
      <c r="C126" s="49"/>
    </row>
  </sheetData>
  <sheetProtection algorithmName="SHA-512" hashValue="S8UROoGhfwy3vvXyWDaJDeqaAPV7O+0wqITQ3gYv4l/A3KQO4tzG2kTMBej1Yjdfx0LHCFUv7t6fg8tra2p99A==" saltValue="zOP5pU/YKkB4S8+HlvlPeA==" spinCount="100000" sheet="1" objects="1" scenarios="1" pivotTables="0"/>
  <sortState ref="A2:C171">
    <sortCondition ref="C1"/>
  </sortState>
  <phoneticPr fontId="14"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BR138"/>
  <sheetViews>
    <sheetView showGridLines="0" showRowColHeaders="0" workbookViewId="0">
      <selection activeCell="D3" sqref="D3"/>
    </sheetView>
  </sheetViews>
  <sheetFormatPr defaultRowHeight="12.75" x14ac:dyDescent="0.2"/>
  <cols>
    <col min="1" max="1" width="74.5703125" customWidth="1"/>
    <col min="2" max="2" width="3.7109375" bestFit="1" customWidth="1"/>
    <col min="3" max="3" width="6.7109375" bestFit="1" customWidth="1"/>
    <col min="4" max="4" width="2.5703125" bestFit="1" customWidth="1"/>
    <col min="5" max="5" width="13.7109375" customWidth="1"/>
    <col min="7" max="20" width="2.7109375" customWidth="1"/>
    <col min="22" max="33" width="14.5703125" customWidth="1"/>
    <col min="34" max="34" width="7.42578125" bestFit="1" customWidth="1"/>
    <col min="35" max="35" width="6.28515625" bestFit="1" customWidth="1"/>
    <col min="36" max="36" width="15.140625" bestFit="1" customWidth="1"/>
    <col min="37" max="37" width="19.42578125" bestFit="1" customWidth="1"/>
    <col min="38" max="38" width="15.140625" bestFit="1" customWidth="1"/>
    <col min="39" max="41" width="14.5703125" bestFit="1" customWidth="1"/>
    <col min="42" max="42" width="19.42578125" bestFit="1" customWidth="1"/>
    <col min="43" max="43" width="14.5703125" bestFit="1" customWidth="1"/>
    <col min="44" max="44" width="14.5703125" customWidth="1"/>
    <col min="45" max="45" width="14.5703125" bestFit="1" customWidth="1"/>
    <col min="46" max="58" width="3" customWidth="1"/>
    <col min="59" max="70" width="2.7109375" customWidth="1"/>
  </cols>
  <sheetData>
    <row r="1" spans="1:20" ht="13.5" thickBot="1" x14ac:dyDescent="0.25">
      <c r="A1" s="74"/>
      <c r="B1" s="76"/>
      <c r="C1" s="76"/>
      <c r="D1" s="76"/>
      <c r="E1" s="74"/>
    </row>
    <row r="2" spans="1:20" ht="14.25" customHeight="1" thickBot="1" x14ac:dyDescent="0.3">
      <c r="A2" s="73"/>
      <c r="B2" s="8" t="str">
        <f ca="1">OFFSET(B99,E4,0)</f>
        <v>S</v>
      </c>
      <c r="C2" s="9">
        <f ca="1">OFFSET(C99,E4,0)</f>
        <v>0</v>
      </c>
      <c r="D2" s="77">
        <f ca="1">OFFSET(D99,E4,0)</f>
        <v>0</v>
      </c>
      <c r="E2" s="75"/>
    </row>
    <row r="3" spans="1:20" ht="14.25" thickBot="1" x14ac:dyDescent="0.3">
      <c r="A3" s="7"/>
      <c r="B3" s="10"/>
      <c r="C3" s="10"/>
      <c r="D3" s="10"/>
      <c r="E3" s="10"/>
    </row>
    <row r="4" spans="1:20" ht="14.25" customHeight="1" thickBot="1" x14ac:dyDescent="0.3">
      <c r="A4" s="11" t="s">
        <v>76</v>
      </c>
      <c r="B4" s="8" t="str">
        <f ca="1">OFFSET(B20,E4,0)</f>
        <v>RUR</v>
      </c>
      <c r="C4" s="9" t="str">
        <f ca="1">OFFSET(C20,E4,0)</f>
        <v>включая</v>
      </c>
      <c r="D4" s="9" t="str">
        <f ca="1">CONCATENATE(OFFSET(D20,E4,0),"A")</f>
        <v>RA</v>
      </c>
      <c r="E4" s="12">
        <v>10</v>
      </c>
      <c r="G4" s="356" t="s">
        <v>143</v>
      </c>
      <c r="H4" s="359" t="s">
        <v>150</v>
      </c>
      <c r="I4" s="353" t="s">
        <v>151</v>
      </c>
      <c r="J4" s="353" t="s">
        <v>71</v>
      </c>
      <c r="K4" s="353" t="s">
        <v>145</v>
      </c>
      <c r="L4" s="353" t="s">
        <v>1960</v>
      </c>
      <c r="M4" s="353" t="s">
        <v>278</v>
      </c>
      <c r="N4" s="353" t="s">
        <v>139</v>
      </c>
      <c r="O4" s="353" t="s">
        <v>140</v>
      </c>
      <c r="P4" s="353" t="s">
        <v>141</v>
      </c>
      <c r="Q4" s="353" t="s">
        <v>146</v>
      </c>
      <c r="R4" s="353" t="s">
        <v>73</v>
      </c>
      <c r="S4" s="353" t="s">
        <v>74</v>
      </c>
      <c r="T4" s="363" t="s">
        <v>75</v>
      </c>
    </row>
    <row r="5" spans="1:20" ht="13.5" x14ac:dyDescent="0.25">
      <c r="A5" s="13" t="str">
        <f ca="1">OFFSET(A20,E4,0)</f>
        <v>Kaspersky Lab. 39A/3 Leningradskoe Shosse Moscow, 125212</v>
      </c>
      <c r="B5" s="14"/>
      <c r="C5" s="15"/>
      <c r="D5" s="15"/>
      <c r="E5" s="16"/>
      <c r="G5" s="357"/>
      <c r="H5" s="360"/>
      <c r="I5" s="354"/>
      <c r="J5" s="354"/>
      <c r="K5" s="354"/>
      <c r="L5" s="354"/>
      <c r="M5" s="362"/>
      <c r="N5" s="354"/>
      <c r="O5" s="354"/>
      <c r="P5" s="354"/>
      <c r="Q5" s="354"/>
      <c r="R5" s="354"/>
      <c r="S5" s="354"/>
      <c r="T5" s="364"/>
    </row>
    <row r="6" spans="1:20" ht="13.5" x14ac:dyDescent="0.25">
      <c r="A6" s="17" t="s">
        <v>77</v>
      </c>
      <c r="B6" s="17"/>
      <c r="C6" s="17"/>
      <c r="D6" s="17"/>
      <c r="E6" s="17"/>
      <c r="G6" s="357"/>
      <c r="H6" s="360"/>
      <c r="I6" s="354"/>
      <c r="J6" s="354"/>
      <c r="K6" s="354"/>
      <c r="L6" s="354"/>
      <c r="M6" s="362"/>
      <c r="N6" s="354"/>
      <c r="O6" s="354"/>
      <c r="P6" s="354"/>
      <c r="Q6" s="354"/>
      <c r="R6" s="354"/>
      <c r="S6" s="354"/>
      <c r="T6" s="364"/>
    </row>
    <row r="7" spans="1:20" ht="13.5" x14ac:dyDescent="0.25">
      <c r="A7" s="13" t="str">
        <f ca="1">OFFSET(A48,E4,0)</f>
        <v>sales@kaspersky.com</v>
      </c>
      <c r="B7" s="18"/>
      <c r="C7" s="18"/>
      <c r="D7" s="18"/>
      <c r="E7" s="19"/>
      <c r="G7" s="357"/>
      <c r="H7" s="360"/>
      <c r="I7" s="354"/>
      <c r="J7" s="354"/>
      <c r="K7" s="354"/>
      <c r="L7" s="354"/>
      <c r="M7" s="362"/>
      <c r="N7" s="354"/>
      <c r="O7" s="354"/>
      <c r="P7" s="354"/>
      <c r="Q7" s="354"/>
      <c r="R7" s="354"/>
      <c r="S7" s="354"/>
      <c r="T7" s="364"/>
    </row>
    <row r="8" spans="1:20" ht="14.25" thickBot="1" x14ac:dyDescent="0.3">
      <c r="A8" s="17" t="s">
        <v>78</v>
      </c>
      <c r="B8" s="17"/>
      <c r="C8" s="17"/>
      <c r="D8" s="17"/>
      <c r="E8" s="17"/>
      <c r="G8" s="358"/>
      <c r="H8" s="361"/>
      <c r="I8" s="355"/>
      <c r="J8" s="355"/>
      <c r="K8" s="355"/>
      <c r="L8" s="355"/>
      <c r="M8" s="355"/>
      <c r="N8" s="355"/>
      <c r="O8" s="355"/>
      <c r="P8" s="355"/>
      <c r="Q8" s="355"/>
      <c r="R8" s="355"/>
      <c r="S8" s="355"/>
      <c r="T8" s="365"/>
    </row>
    <row r="9" spans="1:20" ht="14.25" thickBot="1" x14ac:dyDescent="0.3">
      <c r="A9" s="13" t="str">
        <f ca="1">OFFSET(A75,E4,0)</f>
        <v>Russian Federation</v>
      </c>
      <c r="B9" s="18"/>
      <c r="C9" s="18"/>
      <c r="D9" s="18"/>
      <c r="E9" s="19"/>
      <c r="G9" s="82" t="s">
        <v>226</v>
      </c>
      <c r="H9" s="79" t="str">
        <f ca="1">OFFSET(H$20,$E$4,0)</f>
        <v>+</v>
      </c>
      <c r="I9" s="80" t="str">
        <f t="shared" ref="I9:T9" ca="1" si="0">OFFSET(I$20,$E$4,0)</f>
        <v>+</v>
      </c>
      <c r="J9" s="80" t="str">
        <f t="shared" ca="1" si="0"/>
        <v>-</v>
      </c>
      <c r="K9" s="80" t="str">
        <f t="shared" ca="1" si="0"/>
        <v>+</v>
      </c>
      <c r="L9" s="80" t="str">
        <f t="shared" ca="1" si="0"/>
        <v>+</v>
      </c>
      <c r="M9" s="80" t="str">
        <f ca="1">OFFSET(M$20,$E$4,0)</f>
        <v>+</v>
      </c>
      <c r="N9" s="80" t="str">
        <f ca="1">OFFSET(N$20,$E$4,0)</f>
        <v>+</v>
      </c>
      <c r="O9" s="80" t="str">
        <f t="shared" ca="1" si="0"/>
        <v>+</v>
      </c>
      <c r="P9" s="80" t="str">
        <f t="shared" ca="1" si="0"/>
        <v>-</v>
      </c>
      <c r="Q9" s="80" t="s">
        <v>226</v>
      </c>
      <c r="R9" s="80" t="s">
        <v>226</v>
      </c>
      <c r="S9" s="80" t="str">
        <f t="shared" ca="1" si="0"/>
        <v>+</v>
      </c>
      <c r="T9" s="81" t="str">
        <f t="shared" ca="1" si="0"/>
        <v>+</v>
      </c>
    </row>
    <row r="10" spans="1:20" ht="13.5" x14ac:dyDescent="0.25">
      <c r="A10" s="17" t="s">
        <v>79</v>
      </c>
      <c r="B10" s="17"/>
      <c r="C10" s="17"/>
      <c r="D10" s="17"/>
      <c r="E10" s="17"/>
    </row>
    <row r="11" spans="1:20" ht="13.5" x14ac:dyDescent="0.25">
      <c r="A11" s="107" t="s">
        <v>2438</v>
      </c>
      <c r="B11" s="18"/>
      <c r="C11" s="18"/>
      <c r="D11" s="18"/>
      <c r="E11" s="19"/>
    </row>
    <row r="12" spans="1:20" ht="13.5" x14ac:dyDescent="0.25">
      <c r="A12" s="93" t="s">
        <v>24</v>
      </c>
      <c r="B12" s="7"/>
      <c r="C12" s="7"/>
      <c r="D12" s="7"/>
      <c r="E12" s="7"/>
    </row>
    <row r="13" spans="1:20" ht="13.5" x14ac:dyDescent="0.25">
      <c r="A13" s="93" t="s">
        <v>21</v>
      </c>
      <c r="B13" s="7"/>
      <c r="C13" s="7">
        <f>COUNT('SaleListHome+SOHO'!M:M)</f>
        <v>13</v>
      </c>
      <c r="D13" s="7"/>
      <c r="E13" s="7">
        <f>SUM('SaleListHome+SOHO'!M:M)</f>
        <v>25619</v>
      </c>
    </row>
    <row r="14" spans="1:20" ht="13.5" x14ac:dyDescent="0.25">
      <c r="A14" s="93" t="s">
        <v>22</v>
      </c>
      <c r="B14" s="7"/>
      <c r="C14" s="7">
        <f>COUNT('SaleListSMB+Enterprise'!M:M)</f>
        <v>1444</v>
      </c>
      <c r="D14" s="7"/>
      <c r="E14" s="7">
        <f>SUM('SaleListSMB+Enterprise'!M:M)</f>
        <v>37977735.5</v>
      </c>
    </row>
    <row r="15" spans="1:20" ht="13.5" x14ac:dyDescent="0.25">
      <c r="A15" s="93" t="s">
        <v>23</v>
      </c>
      <c r="B15" s="7"/>
      <c r="C15" s="7">
        <f>COUNT(SaleListxSP!M:M)</f>
        <v>144</v>
      </c>
      <c r="D15" s="7"/>
      <c r="E15" s="7">
        <f>SUM(SaleListxSP!M:M)</f>
        <v>37140.999999999985</v>
      </c>
    </row>
    <row r="16" spans="1:20" ht="13.5" x14ac:dyDescent="0.25">
      <c r="A16" s="93" t="s">
        <v>32</v>
      </c>
      <c r="B16" s="7"/>
      <c r="C16" s="7">
        <f>COUNT(SaleListHostedSecurity!M:M)</f>
        <v>75</v>
      </c>
      <c r="D16" s="7"/>
      <c r="E16" s="7">
        <f>SUM(SaleListHostedSecurity!M:M)</f>
        <v>63712460</v>
      </c>
    </row>
    <row r="17" spans="1:21" ht="13.5" x14ac:dyDescent="0.25">
      <c r="A17" s="111" t="s">
        <v>281</v>
      </c>
      <c r="B17" s="106"/>
      <c r="C17" s="112">
        <f>COUNT(SaleListMSA!M:M)</f>
        <v>0</v>
      </c>
      <c r="D17" s="112"/>
      <c r="E17" s="112">
        <f>SUM(SaleListMSA!M:M)</f>
        <v>0</v>
      </c>
    </row>
    <row r="18" spans="1:21" ht="13.5" x14ac:dyDescent="0.25">
      <c r="A18" s="93" t="s">
        <v>139</v>
      </c>
      <c r="B18" s="7"/>
      <c r="C18" s="7">
        <f>COUNT(SaleListMedia!M:M)</f>
        <v>5</v>
      </c>
      <c r="D18" s="7"/>
      <c r="E18" s="7">
        <f>SUM(SaleListMedia!M:M)</f>
        <v>4499.95</v>
      </c>
    </row>
    <row r="19" spans="1:21" ht="13.5" x14ac:dyDescent="0.25">
      <c r="A19" s="94" t="s">
        <v>238</v>
      </c>
      <c r="B19" s="7"/>
      <c r="C19" s="91">
        <f>SUM(C13:C18)</f>
        <v>1681</v>
      </c>
      <c r="D19" s="7"/>
      <c r="E19" s="91">
        <f>SUM(E13:E18)</f>
        <v>101757455.45</v>
      </c>
    </row>
    <row r="20" spans="1:21" ht="13.5" x14ac:dyDescent="0.25">
      <c r="A20" s="20" t="s">
        <v>80</v>
      </c>
      <c r="B20" s="7"/>
      <c r="C20" s="7"/>
      <c r="D20" s="7"/>
      <c r="E20" s="7"/>
      <c r="U20" t="s">
        <v>372</v>
      </c>
    </row>
    <row r="21" spans="1:21" ht="13.5" x14ac:dyDescent="0.25">
      <c r="A21" s="21" t="s">
        <v>247</v>
      </c>
      <c r="B21" s="22" t="s">
        <v>81</v>
      </c>
      <c r="C21" s="22" t="s">
        <v>82</v>
      </c>
      <c r="D21" s="22" t="s">
        <v>92</v>
      </c>
      <c r="E21" s="22" t="s">
        <v>83</v>
      </c>
      <c r="H21" s="78" t="s">
        <v>226</v>
      </c>
      <c r="I21" s="78" t="s">
        <v>226</v>
      </c>
      <c r="J21" s="78" t="s">
        <v>226</v>
      </c>
      <c r="K21" s="78" t="s">
        <v>144</v>
      </c>
      <c r="L21" s="78" t="s">
        <v>144</v>
      </c>
      <c r="M21" s="103" t="s">
        <v>226</v>
      </c>
      <c r="N21" s="78" t="s">
        <v>144</v>
      </c>
      <c r="O21" s="78" t="s">
        <v>226</v>
      </c>
      <c r="P21" s="78" t="s">
        <v>144</v>
      </c>
      <c r="Q21" s="78" t="s">
        <v>226</v>
      </c>
      <c r="R21" s="78" t="s">
        <v>226</v>
      </c>
      <c r="S21" s="78" t="s">
        <v>226</v>
      </c>
      <c r="T21" s="78" t="s">
        <v>226</v>
      </c>
      <c r="U21">
        <v>5</v>
      </c>
    </row>
    <row r="22" spans="1:21" ht="13.5" x14ac:dyDescent="0.25">
      <c r="A22" s="21" t="s">
        <v>84</v>
      </c>
      <c r="B22" s="22" t="s">
        <v>81</v>
      </c>
      <c r="C22" s="22" t="s">
        <v>82</v>
      </c>
      <c r="D22" s="21" t="s">
        <v>92</v>
      </c>
      <c r="E22" s="22" t="s">
        <v>86</v>
      </c>
      <c r="H22" s="78" t="s">
        <v>226</v>
      </c>
      <c r="I22" s="78" t="s">
        <v>226</v>
      </c>
      <c r="J22" s="78" t="s">
        <v>144</v>
      </c>
      <c r="K22" s="78" t="s">
        <v>144</v>
      </c>
      <c r="L22" s="78" t="s">
        <v>144</v>
      </c>
      <c r="M22" s="103" t="s">
        <v>144</v>
      </c>
      <c r="N22" s="78" t="s">
        <v>144</v>
      </c>
      <c r="O22" s="78" t="s">
        <v>226</v>
      </c>
      <c r="P22" s="78" t="s">
        <v>144</v>
      </c>
      <c r="Q22" s="78" t="s">
        <v>226</v>
      </c>
      <c r="R22" s="78" t="s">
        <v>226</v>
      </c>
      <c r="S22" s="78" t="s">
        <v>226</v>
      </c>
      <c r="T22" s="78" t="s">
        <v>226</v>
      </c>
      <c r="U22">
        <v>5</v>
      </c>
    </row>
    <row r="23" spans="1:21" ht="13.5" x14ac:dyDescent="0.25">
      <c r="A23" s="21" t="s">
        <v>87</v>
      </c>
      <c r="B23" s="22" t="s">
        <v>88</v>
      </c>
      <c r="C23" s="22" t="s">
        <v>82</v>
      </c>
      <c r="D23" s="21" t="s">
        <v>89</v>
      </c>
      <c r="E23" s="22" t="s">
        <v>90</v>
      </c>
      <c r="H23" s="78" t="s">
        <v>226</v>
      </c>
      <c r="I23" s="78" t="s">
        <v>226</v>
      </c>
      <c r="J23" s="78" t="s">
        <v>226</v>
      </c>
      <c r="K23" s="78" t="s">
        <v>144</v>
      </c>
      <c r="L23" s="78" t="s">
        <v>226</v>
      </c>
      <c r="M23" s="103" t="s">
        <v>226</v>
      </c>
      <c r="N23" s="78" t="s">
        <v>226</v>
      </c>
      <c r="O23" s="78" t="s">
        <v>226</v>
      </c>
      <c r="P23" s="78" t="s">
        <v>144</v>
      </c>
      <c r="Q23" s="78" t="s">
        <v>226</v>
      </c>
      <c r="R23" s="78" t="s">
        <v>226</v>
      </c>
      <c r="S23" s="78" t="s">
        <v>226</v>
      </c>
      <c r="T23" s="78" t="s">
        <v>226</v>
      </c>
      <c r="U23">
        <v>5</v>
      </c>
    </row>
    <row r="24" spans="1:21" ht="13.5" x14ac:dyDescent="0.25">
      <c r="A24" s="21" t="s">
        <v>91</v>
      </c>
      <c r="B24" s="22" t="s">
        <v>81</v>
      </c>
      <c r="C24" s="22" t="s">
        <v>82</v>
      </c>
      <c r="D24" s="21" t="s">
        <v>92</v>
      </c>
      <c r="E24" s="22" t="s">
        <v>93</v>
      </c>
      <c r="H24" s="78" t="s">
        <v>226</v>
      </c>
      <c r="I24" s="78" t="s">
        <v>226</v>
      </c>
      <c r="J24" s="78" t="s">
        <v>226</v>
      </c>
      <c r="K24" s="78" t="s">
        <v>144</v>
      </c>
      <c r="L24" s="78" t="s">
        <v>144</v>
      </c>
      <c r="M24" s="103" t="s">
        <v>226</v>
      </c>
      <c r="N24" s="78" t="s">
        <v>226</v>
      </c>
      <c r="O24" s="78" t="s">
        <v>226</v>
      </c>
      <c r="P24" s="78" t="s">
        <v>144</v>
      </c>
      <c r="Q24" s="78" t="s">
        <v>226</v>
      </c>
      <c r="R24" s="78" t="s">
        <v>226</v>
      </c>
      <c r="S24" s="78" t="s">
        <v>226</v>
      </c>
      <c r="T24" s="78" t="s">
        <v>226</v>
      </c>
      <c r="U24">
        <v>5</v>
      </c>
    </row>
    <row r="25" spans="1:21" ht="13.5" x14ac:dyDescent="0.25">
      <c r="A25" s="21" t="s">
        <v>91</v>
      </c>
      <c r="B25" s="22" t="s">
        <v>94</v>
      </c>
      <c r="C25" s="22" t="s">
        <v>82</v>
      </c>
      <c r="D25" s="21" t="s">
        <v>95</v>
      </c>
      <c r="E25" s="22" t="s">
        <v>96</v>
      </c>
      <c r="H25" s="78" t="s">
        <v>226</v>
      </c>
      <c r="I25" s="78" t="s">
        <v>226</v>
      </c>
      <c r="J25" s="78" t="s">
        <v>226</v>
      </c>
      <c r="K25" s="78" t="s">
        <v>144</v>
      </c>
      <c r="L25" s="78" t="s">
        <v>144</v>
      </c>
      <c r="M25" s="103" t="s">
        <v>226</v>
      </c>
      <c r="N25" s="78" t="s">
        <v>226</v>
      </c>
      <c r="O25" s="78" t="s">
        <v>226</v>
      </c>
      <c r="P25" s="78" t="s">
        <v>144</v>
      </c>
      <c r="Q25" s="78" t="s">
        <v>226</v>
      </c>
      <c r="R25" s="78" t="s">
        <v>226</v>
      </c>
      <c r="S25" s="78" t="s">
        <v>226</v>
      </c>
      <c r="T25" s="78" t="s">
        <v>226</v>
      </c>
      <c r="U25">
        <v>10</v>
      </c>
    </row>
    <row r="26" spans="1:21" ht="13.5" x14ac:dyDescent="0.25">
      <c r="A26" s="21" t="s">
        <v>25</v>
      </c>
      <c r="B26" s="22" t="s">
        <v>81</v>
      </c>
      <c r="C26" s="22" t="s">
        <v>82</v>
      </c>
      <c r="D26" s="21" t="s">
        <v>92</v>
      </c>
      <c r="E26" s="22" t="s">
        <v>98</v>
      </c>
      <c r="H26" s="78" t="s">
        <v>226</v>
      </c>
      <c r="I26" s="78" t="s">
        <v>226</v>
      </c>
      <c r="J26" s="78" t="s">
        <v>144</v>
      </c>
      <c r="K26" s="78" t="s">
        <v>144</v>
      </c>
      <c r="L26" s="78" t="s">
        <v>144</v>
      </c>
      <c r="M26" s="103" t="s">
        <v>144</v>
      </c>
      <c r="N26" s="78" t="s">
        <v>144</v>
      </c>
      <c r="O26" s="78" t="s">
        <v>226</v>
      </c>
      <c r="P26" s="78" t="s">
        <v>144</v>
      </c>
      <c r="Q26" s="78" t="s">
        <v>226</v>
      </c>
      <c r="R26" s="78" t="s">
        <v>226</v>
      </c>
      <c r="S26" s="78" t="s">
        <v>226</v>
      </c>
      <c r="T26" s="78" t="s">
        <v>226</v>
      </c>
      <c r="U26">
        <v>5</v>
      </c>
    </row>
    <row r="27" spans="1:21" ht="13.5" x14ac:dyDescent="0.25">
      <c r="A27" s="21" t="s">
        <v>99</v>
      </c>
      <c r="B27" s="22" t="s">
        <v>100</v>
      </c>
      <c r="C27" s="22" t="s">
        <v>82</v>
      </c>
      <c r="D27" s="21" t="s">
        <v>101</v>
      </c>
      <c r="E27" s="22" t="s">
        <v>102</v>
      </c>
      <c r="H27" s="78" t="s">
        <v>226</v>
      </c>
      <c r="I27" s="78" t="s">
        <v>226</v>
      </c>
      <c r="J27" s="78" t="s">
        <v>226</v>
      </c>
      <c r="K27" s="78" t="s">
        <v>144</v>
      </c>
      <c r="L27" s="78" t="s">
        <v>226</v>
      </c>
      <c r="M27" s="103" t="s">
        <v>226</v>
      </c>
      <c r="N27" s="78" t="s">
        <v>226</v>
      </c>
      <c r="O27" s="78" t="s">
        <v>226</v>
      </c>
      <c r="P27" s="78" t="s">
        <v>144</v>
      </c>
      <c r="Q27" s="78" t="s">
        <v>226</v>
      </c>
      <c r="R27" s="78" t="s">
        <v>226</v>
      </c>
      <c r="S27" s="78" t="s">
        <v>226</v>
      </c>
      <c r="T27" s="78" t="s">
        <v>226</v>
      </c>
      <c r="U27">
        <v>10</v>
      </c>
    </row>
    <row r="28" spans="1:21" ht="13.5" x14ac:dyDescent="0.25">
      <c r="A28" s="21" t="s">
        <v>199</v>
      </c>
      <c r="B28" s="22" t="s">
        <v>135</v>
      </c>
      <c r="C28" s="22" t="s">
        <v>82</v>
      </c>
      <c r="D28" s="21" t="s">
        <v>103</v>
      </c>
      <c r="E28" s="22" t="s">
        <v>104</v>
      </c>
      <c r="H28" s="78" t="s">
        <v>226</v>
      </c>
      <c r="I28" s="78" t="s">
        <v>226</v>
      </c>
      <c r="J28" s="78" t="s">
        <v>226</v>
      </c>
      <c r="K28" s="78" t="s">
        <v>144</v>
      </c>
      <c r="L28" s="78" t="s">
        <v>144</v>
      </c>
      <c r="M28" s="103" t="s">
        <v>144</v>
      </c>
      <c r="N28" s="78" t="s">
        <v>144</v>
      </c>
      <c r="O28" s="78" t="s">
        <v>226</v>
      </c>
      <c r="P28" s="78" t="s">
        <v>144</v>
      </c>
      <c r="Q28" s="78" t="s">
        <v>226</v>
      </c>
      <c r="R28" s="78" t="s">
        <v>226</v>
      </c>
      <c r="S28" s="78" t="s">
        <v>226</v>
      </c>
      <c r="T28" s="78" t="s">
        <v>226</v>
      </c>
      <c r="U28">
        <v>10</v>
      </c>
    </row>
    <row r="29" spans="1:21" ht="13.5" x14ac:dyDescent="0.25">
      <c r="A29" s="21" t="s">
        <v>105</v>
      </c>
      <c r="B29" s="22" t="s">
        <v>94</v>
      </c>
      <c r="C29" s="22" t="s">
        <v>82</v>
      </c>
      <c r="D29" s="21" t="s">
        <v>106</v>
      </c>
      <c r="E29" s="22" t="s">
        <v>107</v>
      </c>
      <c r="H29" s="78" t="s">
        <v>226</v>
      </c>
      <c r="I29" s="78" t="s">
        <v>226</v>
      </c>
      <c r="J29" s="78" t="s">
        <v>226</v>
      </c>
      <c r="K29" s="78" t="s">
        <v>144</v>
      </c>
      <c r="L29" s="78" t="s">
        <v>226</v>
      </c>
      <c r="M29" s="103" t="s">
        <v>144</v>
      </c>
      <c r="N29" s="78" t="s">
        <v>144</v>
      </c>
      <c r="O29" s="78" t="s">
        <v>226</v>
      </c>
      <c r="P29" s="78" t="s">
        <v>226</v>
      </c>
      <c r="Q29" s="78" t="s">
        <v>144</v>
      </c>
      <c r="R29" s="78" t="s">
        <v>226</v>
      </c>
      <c r="S29" s="78" t="s">
        <v>226</v>
      </c>
      <c r="T29" s="78" t="s">
        <v>226</v>
      </c>
      <c r="U29">
        <v>10</v>
      </c>
    </row>
    <row r="30" spans="1:21" ht="13.5" x14ac:dyDescent="0.25">
      <c r="A30" s="21" t="s">
        <v>2122</v>
      </c>
      <c r="B30" s="22" t="s">
        <v>142</v>
      </c>
      <c r="C30" s="22" t="s">
        <v>201</v>
      </c>
      <c r="D30" s="21" t="s">
        <v>108</v>
      </c>
      <c r="E30" s="22" t="s">
        <v>109</v>
      </c>
      <c r="H30" s="78" t="s">
        <v>226</v>
      </c>
      <c r="I30" s="78" t="s">
        <v>226</v>
      </c>
      <c r="J30" s="78" t="s">
        <v>144</v>
      </c>
      <c r="K30" s="78" t="s">
        <v>226</v>
      </c>
      <c r="L30" s="78" t="s">
        <v>226</v>
      </c>
      <c r="M30" s="103" t="s">
        <v>226</v>
      </c>
      <c r="N30" s="78" t="s">
        <v>226</v>
      </c>
      <c r="O30" s="78" t="s">
        <v>226</v>
      </c>
      <c r="P30" s="78" t="s">
        <v>144</v>
      </c>
      <c r="Q30" s="78" t="s">
        <v>226</v>
      </c>
      <c r="R30" s="78" t="s">
        <v>226</v>
      </c>
      <c r="S30" s="78" t="s">
        <v>226</v>
      </c>
      <c r="T30" s="78" t="s">
        <v>226</v>
      </c>
      <c r="U30">
        <v>5</v>
      </c>
    </row>
    <row r="31" spans="1:21" ht="13.5" x14ac:dyDescent="0.25">
      <c r="A31" s="21" t="s">
        <v>91</v>
      </c>
      <c r="B31" s="22" t="s">
        <v>94</v>
      </c>
      <c r="C31" s="22" t="s">
        <v>82</v>
      </c>
      <c r="D31" s="21" t="s">
        <v>136</v>
      </c>
      <c r="E31" s="22" t="s">
        <v>373</v>
      </c>
      <c r="H31" s="78" t="s">
        <v>226</v>
      </c>
      <c r="I31" s="78" t="s">
        <v>226</v>
      </c>
      <c r="J31" s="78" t="s">
        <v>144</v>
      </c>
      <c r="K31" s="78" t="s">
        <v>226</v>
      </c>
      <c r="L31" s="78" t="s">
        <v>144</v>
      </c>
      <c r="M31" s="103" t="s">
        <v>226</v>
      </c>
      <c r="N31" s="78" t="s">
        <v>226</v>
      </c>
      <c r="O31" s="78" t="s">
        <v>226</v>
      </c>
      <c r="P31" s="78" t="s">
        <v>144</v>
      </c>
      <c r="Q31" s="78" t="s">
        <v>226</v>
      </c>
      <c r="R31" s="78" t="s">
        <v>226</v>
      </c>
      <c r="S31" s="78" t="s">
        <v>226</v>
      </c>
      <c r="T31" s="78" t="s">
        <v>226</v>
      </c>
      <c r="U31">
        <v>5</v>
      </c>
    </row>
    <row r="32" spans="1:21" ht="13.5" x14ac:dyDescent="0.25">
      <c r="A32" s="21" t="s">
        <v>28</v>
      </c>
      <c r="B32" s="22" t="s">
        <v>110</v>
      </c>
      <c r="C32" s="22" t="s">
        <v>82</v>
      </c>
      <c r="D32" s="21" t="s">
        <v>111</v>
      </c>
      <c r="E32" s="22" t="s">
        <v>112</v>
      </c>
      <c r="H32" s="78" t="s">
        <v>226</v>
      </c>
      <c r="I32" s="78" t="s">
        <v>226</v>
      </c>
      <c r="J32" s="78" t="s">
        <v>226</v>
      </c>
      <c r="K32" s="78" t="s">
        <v>144</v>
      </c>
      <c r="L32" s="78" t="s">
        <v>144</v>
      </c>
      <c r="M32" s="103" t="s">
        <v>144</v>
      </c>
      <c r="N32" s="78" t="s">
        <v>144</v>
      </c>
      <c r="O32" s="78" t="s">
        <v>226</v>
      </c>
      <c r="P32" s="78" t="s">
        <v>144</v>
      </c>
      <c r="Q32" s="78" t="s">
        <v>226</v>
      </c>
      <c r="R32" s="78" t="s">
        <v>226</v>
      </c>
      <c r="S32" s="78" t="s">
        <v>226</v>
      </c>
      <c r="T32" s="78" t="s">
        <v>226</v>
      </c>
      <c r="U32">
        <v>10</v>
      </c>
    </row>
    <row r="33" spans="1:21" ht="13.5" x14ac:dyDescent="0.25">
      <c r="A33" s="21" t="s">
        <v>199</v>
      </c>
      <c r="B33" s="22" t="s">
        <v>135</v>
      </c>
      <c r="C33" s="22" t="s">
        <v>82</v>
      </c>
      <c r="D33" s="21" t="s">
        <v>193</v>
      </c>
      <c r="E33" s="22" t="s">
        <v>29</v>
      </c>
      <c r="H33" s="78" t="s">
        <v>226</v>
      </c>
      <c r="I33" s="78" t="s">
        <v>226</v>
      </c>
      <c r="J33" s="78" t="s">
        <v>226</v>
      </c>
      <c r="K33" s="78" t="s">
        <v>144</v>
      </c>
      <c r="L33" s="78" t="s">
        <v>144</v>
      </c>
      <c r="M33" s="103" t="s">
        <v>144</v>
      </c>
      <c r="N33" s="78" t="s">
        <v>144</v>
      </c>
      <c r="O33" s="78" t="s">
        <v>226</v>
      </c>
      <c r="P33" s="78" t="s">
        <v>144</v>
      </c>
      <c r="Q33" s="78" t="s">
        <v>226</v>
      </c>
      <c r="R33" s="78" t="s">
        <v>226</v>
      </c>
      <c r="S33" s="78" t="s">
        <v>226</v>
      </c>
      <c r="T33" s="78" t="s">
        <v>226</v>
      </c>
      <c r="U33">
        <v>10</v>
      </c>
    </row>
    <row r="34" spans="1:21" ht="13.5" x14ac:dyDescent="0.25">
      <c r="A34" s="21" t="s">
        <v>199</v>
      </c>
      <c r="B34" s="22" t="s">
        <v>135</v>
      </c>
      <c r="C34" s="22" t="s">
        <v>82</v>
      </c>
      <c r="D34" s="21" t="s">
        <v>194</v>
      </c>
      <c r="E34" s="22" t="s">
        <v>30</v>
      </c>
      <c r="H34" s="78" t="s">
        <v>226</v>
      </c>
      <c r="I34" s="78" t="s">
        <v>226</v>
      </c>
      <c r="J34" s="78" t="s">
        <v>226</v>
      </c>
      <c r="K34" s="78" t="s">
        <v>144</v>
      </c>
      <c r="L34" s="78" t="s">
        <v>144</v>
      </c>
      <c r="M34" s="103" t="s">
        <v>144</v>
      </c>
      <c r="N34" s="78" t="s">
        <v>144</v>
      </c>
      <c r="O34" s="78" t="s">
        <v>226</v>
      </c>
      <c r="P34" s="78" t="s">
        <v>144</v>
      </c>
      <c r="Q34" s="78" t="s">
        <v>226</v>
      </c>
      <c r="R34" s="78" t="s">
        <v>226</v>
      </c>
      <c r="S34" s="78" t="s">
        <v>226</v>
      </c>
      <c r="T34" s="78" t="s">
        <v>226</v>
      </c>
      <c r="U34">
        <v>10</v>
      </c>
    </row>
    <row r="35" spans="1:21" ht="13.5" x14ac:dyDescent="0.25">
      <c r="A35" s="101" t="s">
        <v>249</v>
      </c>
      <c r="B35" s="102" t="s">
        <v>81</v>
      </c>
      <c r="C35" s="102" t="s">
        <v>82</v>
      </c>
      <c r="D35" s="101" t="s">
        <v>92</v>
      </c>
      <c r="E35" s="102" t="s">
        <v>250</v>
      </c>
      <c r="H35" s="103" t="s">
        <v>226</v>
      </c>
      <c r="I35" s="103" t="s">
        <v>226</v>
      </c>
      <c r="J35" s="103" t="s">
        <v>226</v>
      </c>
      <c r="K35" s="103" t="s">
        <v>144</v>
      </c>
      <c r="L35" s="103" t="s">
        <v>226</v>
      </c>
      <c r="M35" s="103" t="s">
        <v>144</v>
      </c>
      <c r="N35" s="103" t="s">
        <v>144</v>
      </c>
      <c r="O35" s="103" t="s">
        <v>226</v>
      </c>
      <c r="P35" s="103" t="s">
        <v>144</v>
      </c>
      <c r="Q35" s="103" t="s">
        <v>226</v>
      </c>
      <c r="R35" s="103" t="s">
        <v>226</v>
      </c>
      <c r="S35" s="103" t="s">
        <v>226</v>
      </c>
      <c r="T35" s="103" t="s">
        <v>226</v>
      </c>
      <c r="U35">
        <v>5</v>
      </c>
    </row>
    <row r="36" spans="1:21" ht="13.5" x14ac:dyDescent="0.25">
      <c r="A36" s="101" t="s">
        <v>91</v>
      </c>
      <c r="B36" s="102" t="s">
        <v>94</v>
      </c>
      <c r="C36" s="102" t="s">
        <v>82</v>
      </c>
      <c r="D36" s="101" t="s">
        <v>95</v>
      </c>
      <c r="E36" s="102" t="s">
        <v>251</v>
      </c>
      <c r="H36" s="103" t="s">
        <v>226</v>
      </c>
      <c r="I36" s="103" t="s">
        <v>226</v>
      </c>
      <c r="J36" s="103" t="s">
        <v>226</v>
      </c>
      <c r="K36" s="103" t="s">
        <v>144</v>
      </c>
      <c r="L36" s="103" t="s">
        <v>144</v>
      </c>
      <c r="M36" s="103" t="s">
        <v>144</v>
      </c>
      <c r="N36" s="103" t="s">
        <v>144</v>
      </c>
      <c r="O36" s="103" t="s">
        <v>226</v>
      </c>
      <c r="P36" s="103" t="s">
        <v>144</v>
      </c>
      <c r="Q36" s="103" t="s">
        <v>226</v>
      </c>
      <c r="R36" s="103" t="s">
        <v>226</v>
      </c>
      <c r="S36" s="103" t="s">
        <v>226</v>
      </c>
      <c r="T36" s="103" t="s">
        <v>226</v>
      </c>
      <c r="U36">
        <v>5</v>
      </c>
    </row>
    <row r="37" spans="1:21" ht="13.5" x14ac:dyDescent="0.25">
      <c r="A37" s="101" t="s">
        <v>91</v>
      </c>
      <c r="B37" s="102" t="s">
        <v>81</v>
      </c>
      <c r="C37" s="102" t="s">
        <v>82</v>
      </c>
      <c r="D37" s="101" t="s">
        <v>92</v>
      </c>
      <c r="E37" s="102" t="s">
        <v>252</v>
      </c>
      <c r="H37" s="103" t="s">
        <v>226</v>
      </c>
      <c r="I37" s="103" t="s">
        <v>226</v>
      </c>
      <c r="J37" s="103" t="s">
        <v>226</v>
      </c>
      <c r="K37" s="103" t="s">
        <v>144</v>
      </c>
      <c r="L37" s="103" t="s">
        <v>226</v>
      </c>
      <c r="M37" s="103" t="s">
        <v>226</v>
      </c>
      <c r="N37" s="103" t="s">
        <v>144</v>
      </c>
      <c r="O37" s="103" t="s">
        <v>226</v>
      </c>
      <c r="P37" s="103" t="s">
        <v>144</v>
      </c>
      <c r="Q37" s="103" t="s">
        <v>226</v>
      </c>
      <c r="R37" s="103" t="s">
        <v>226</v>
      </c>
      <c r="S37" s="103" t="s">
        <v>226</v>
      </c>
      <c r="T37" s="103" t="s">
        <v>226</v>
      </c>
      <c r="U37">
        <v>5</v>
      </c>
    </row>
    <row r="38" spans="1:21" ht="13.5" x14ac:dyDescent="0.25">
      <c r="A38" s="101" t="s">
        <v>91</v>
      </c>
      <c r="B38" s="102" t="s">
        <v>94</v>
      </c>
      <c r="C38" s="102" t="s">
        <v>82</v>
      </c>
      <c r="D38" s="101" t="s">
        <v>253</v>
      </c>
      <c r="E38" s="102" t="s">
        <v>254</v>
      </c>
      <c r="H38" s="103" t="s">
        <v>226</v>
      </c>
      <c r="I38" s="103" t="s">
        <v>226</v>
      </c>
      <c r="J38" s="103" t="s">
        <v>226</v>
      </c>
      <c r="K38" s="103" t="s">
        <v>144</v>
      </c>
      <c r="L38" s="103" t="s">
        <v>144</v>
      </c>
      <c r="M38" s="103" t="s">
        <v>144</v>
      </c>
      <c r="N38" s="103" t="s">
        <v>144</v>
      </c>
      <c r="O38" s="103" t="s">
        <v>226</v>
      </c>
      <c r="P38" s="103" t="s">
        <v>144</v>
      </c>
      <c r="Q38" s="103" t="s">
        <v>226</v>
      </c>
      <c r="R38" s="103" t="s">
        <v>226</v>
      </c>
      <c r="S38" s="103" t="s">
        <v>226</v>
      </c>
      <c r="T38" s="103" t="s">
        <v>226</v>
      </c>
      <c r="U38">
        <v>5</v>
      </c>
    </row>
    <row r="39" spans="1:21" ht="13.5" x14ac:dyDescent="0.25">
      <c r="A39" s="101" t="s">
        <v>255</v>
      </c>
      <c r="B39" s="102" t="s">
        <v>256</v>
      </c>
      <c r="C39" s="102" t="s">
        <v>82</v>
      </c>
      <c r="D39" s="101" t="s">
        <v>196</v>
      </c>
      <c r="E39" s="102" t="s">
        <v>257</v>
      </c>
      <c r="H39" s="103" t="s">
        <v>226</v>
      </c>
      <c r="I39" s="103" t="s">
        <v>226</v>
      </c>
      <c r="J39" s="103" t="s">
        <v>226</v>
      </c>
      <c r="K39" s="103" t="s">
        <v>144</v>
      </c>
      <c r="L39" s="103" t="s">
        <v>226</v>
      </c>
      <c r="M39" s="103" t="s">
        <v>144</v>
      </c>
      <c r="N39" s="103" t="s">
        <v>144</v>
      </c>
      <c r="O39" s="103" t="s">
        <v>226</v>
      </c>
      <c r="P39" s="103" t="s">
        <v>144</v>
      </c>
      <c r="Q39" s="103" t="s">
        <v>226</v>
      </c>
      <c r="R39" s="103" t="s">
        <v>226</v>
      </c>
      <c r="S39" s="103" t="s">
        <v>226</v>
      </c>
      <c r="T39" s="103" t="s">
        <v>226</v>
      </c>
      <c r="U39">
        <v>10</v>
      </c>
    </row>
    <row r="40" spans="1:21" ht="13.5" x14ac:dyDescent="0.25">
      <c r="A40" s="101" t="s">
        <v>91</v>
      </c>
      <c r="B40" s="102" t="s">
        <v>94</v>
      </c>
      <c r="C40" s="102" t="s">
        <v>82</v>
      </c>
      <c r="D40" s="101" t="s">
        <v>258</v>
      </c>
      <c r="E40" s="102" t="s">
        <v>259</v>
      </c>
      <c r="H40" s="103" t="s">
        <v>226</v>
      </c>
      <c r="I40" s="103" t="s">
        <v>226</v>
      </c>
      <c r="J40" s="103" t="s">
        <v>226</v>
      </c>
      <c r="K40" s="103" t="s">
        <v>144</v>
      </c>
      <c r="L40" s="103" t="s">
        <v>144</v>
      </c>
      <c r="M40" s="103" t="s">
        <v>226</v>
      </c>
      <c r="N40" s="103" t="s">
        <v>144</v>
      </c>
      <c r="O40" s="103" t="s">
        <v>226</v>
      </c>
      <c r="P40" s="103" t="s">
        <v>144</v>
      </c>
      <c r="Q40" s="103" t="s">
        <v>226</v>
      </c>
      <c r="R40" s="103" t="s">
        <v>226</v>
      </c>
      <c r="S40" s="103" t="s">
        <v>226</v>
      </c>
      <c r="T40" s="103" t="s">
        <v>226</v>
      </c>
      <c r="U40">
        <v>5</v>
      </c>
    </row>
    <row r="41" spans="1:21" ht="13.5" x14ac:dyDescent="0.25">
      <c r="A41" s="101" t="s">
        <v>91</v>
      </c>
      <c r="B41" s="102" t="s">
        <v>94</v>
      </c>
      <c r="C41" s="102" t="s">
        <v>82</v>
      </c>
      <c r="D41" s="101" t="s">
        <v>190</v>
      </c>
      <c r="E41" s="102" t="s">
        <v>260</v>
      </c>
      <c r="H41" s="103" t="s">
        <v>226</v>
      </c>
      <c r="I41" s="103" t="s">
        <v>226</v>
      </c>
      <c r="J41" s="103" t="s">
        <v>226</v>
      </c>
      <c r="K41" s="103" t="s">
        <v>144</v>
      </c>
      <c r="L41" s="103" t="s">
        <v>144</v>
      </c>
      <c r="M41" s="103" t="s">
        <v>144</v>
      </c>
      <c r="N41" s="103" t="s">
        <v>144</v>
      </c>
      <c r="O41" s="103" t="s">
        <v>226</v>
      </c>
      <c r="P41" s="103" t="s">
        <v>144</v>
      </c>
      <c r="Q41" s="103" t="s">
        <v>226</v>
      </c>
      <c r="R41" s="103" t="s">
        <v>226</v>
      </c>
      <c r="S41" s="103" t="s">
        <v>226</v>
      </c>
      <c r="T41" s="103" t="s">
        <v>226</v>
      </c>
      <c r="U41">
        <v>5</v>
      </c>
    </row>
    <row r="42" spans="1:21" ht="13.5" x14ac:dyDescent="0.25">
      <c r="A42" s="101" t="s">
        <v>91</v>
      </c>
      <c r="B42" s="102" t="s">
        <v>94</v>
      </c>
      <c r="C42" s="102" t="s">
        <v>82</v>
      </c>
      <c r="D42" s="101" t="s">
        <v>19</v>
      </c>
      <c r="E42" s="102" t="s">
        <v>261</v>
      </c>
      <c r="H42" s="103" t="s">
        <v>226</v>
      </c>
      <c r="I42" s="103" t="s">
        <v>226</v>
      </c>
      <c r="J42" s="103" t="s">
        <v>144</v>
      </c>
      <c r="K42" s="103" t="s">
        <v>144</v>
      </c>
      <c r="L42" s="103" t="s">
        <v>144</v>
      </c>
      <c r="M42" s="103" t="s">
        <v>226</v>
      </c>
      <c r="N42" s="103" t="s">
        <v>144</v>
      </c>
      <c r="O42" s="103" t="s">
        <v>226</v>
      </c>
      <c r="P42" s="103" t="s">
        <v>144</v>
      </c>
      <c r="Q42" s="103" t="s">
        <v>226</v>
      </c>
      <c r="R42" s="103" t="s">
        <v>226</v>
      </c>
      <c r="S42" s="103" t="s">
        <v>226</v>
      </c>
      <c r="T42" s="103" t="s">
        <v>226</v>
      </c>
      <c r="U42">
        <v>10</v>
      </c>
    </row>
    <row r="43" spans="1:21" ht="13.5" x14ac:dyDescent="0.25">
      <c r="A43" s="101" t="s">
        <v>91</v>
      </c>
      <c r="B43" s="102" t="s">
        <v>94</v>
      </c>
      <c r="C43" s="102" t="s">
        <v>82</v>
      </c>
      <c r="D43" s="101" t="s">
        <v>191</v>
      </c>
      <c r="E43" s="102" t="s">
        <v>262</v>
      </c>
      <c r="H43" s="103" t="s">
        <v>226</v>
      </c>
      <c r="I43" s="103" t="s">
        <v>226</v>
      </c>
      <c r="J43" s="103" t="s">
        <v>144</v>
      </c>
      <c r="K43" s="103" t="s">
        <v>144</v>
      </c>
      <c r="L43" s="103" t="s">
        <v>226</v>
      </c>
      <c r="M43" s="103" t="s">
        <v>226</v>
      </c>
      <c r="N43" s="103" t="s">
        <v>144</v>
      </c>
      <c r="O43" s="103" t="s">
        <v>226</v>
      </c>
      <c r="P43" s="103" t="s">
        <v>144</v>
      </c>
      <c r="Q43" s="103" t="s">
        <v>226</v>
      </c>
      <c r="R43" s="103" t="s">
        <v>226</v>
      </c>
      <c r="S43" s="103" t="s">
        <v>226</v>
      </c>
      <c r="T43" s="103" t="s">
        <v>226</v>
      </c>
      <c r="U43">
        <v>10</v>
      </c>
    </row>
    <row r="44" spans="1:21" ht="13.5" x14ac:dyDescent="0.25">
      <c r="A44" s="101" t="s">
        <v>91</v>
      </c>
      <c r="B44" s="102" t="s">
        <v>94</v>
      </c>
      <c r="C44" s="102" t="s">
        <v>82</v>
      </c>
      <c r="D44" s="126" t="s">
        <v>253</v>
      </c>
      <c r="E44" s="102" t="s">
        <v>375</v>
      </c>
      <c r="H44" s="103" t="s">
        <v>226</v>
      </c>
      <c r="I44" s="103" t="s">
        <v>226</v>
      </c>
      <c r="J44" s="103" t="s">
        <v>226</v>
      </c>
      <c r="K44" s="103" t="s">
        <v>144</v>
      </c>
      <c r="L44" s="103" t="s">
        <v>144</v>
      </c>
      <c r="M44" s="103" t="s">
        <v>226</v>
      </c>
      <c r="N44" s="103" t="s">
        <v>144</v>
      </c>
      <c r="O44" s="103" t="s">
        <v>226</v>
      </c>
      <c r="P44" s="103" t="s">
        <v>144</v>
      </c>
      <c r="Q44" s="103" t="s">
        <v>226</v>
      </c>
      <c r="R44" s="103" t="s">
        <v>226</v>
      </c>
      <c r="S44" s="103" t="s">
        <v>226</v>
      </c>
      <c r="T44" s="103" t="s">
        <v>226</v>
      </c>
      <c r="U44">
        <v>5</v>
      </c>
    </row>
    <row r="45" spans="1:21" ht="13.5" x14ac:dyDescent="0.25">
      <c r="A45" s="7"/>
      <c r="B45" s="7"/>
      <c r="C45" s="7"/>
      <c r="D45" s="7"/>
      <c r="E45" s="7"/>
    </row>
    <row r="46" spans="1:21" ht="13.5" x14ac:dyDescent="0.25">
      <c r="A46" s="7"/>
      <c r="B46" s="7"/>
      <c r="C46" s="7"/>
      <c r="D46" s="7"/>
      <c r="E46" s="7"/>
    </row>
    <row r="47" spans="1:21" ht="13.5" x14ac:dyDescent="0.25">
      <c r="A47" s="7"/>
      <c r="B47" s="7"/>
      <c r="C47" s="7"/>
      <c r="D47" s="7"/>
      <c r="E47" s="7"/>
    </row>
    <row r="48" spans="1:21" ht="13.5" x14ac:dyDescent="0.25">
      <c r="A48" s="20" t="s">
        <v>77</v>
      </c>
      <c r="B48" s="7"/>
      <c r="C48" s="7"/>
      <c r="D48" s="7"/>
      <c r="E48" s="7"/>
    </row>
    <row r="49" spans="1:5" ht="13.5" x14ac:dyDescent="0.25">
      <c r="A49" s="23" t="s">
        <v>115</v>
      </c>
      <c r="B49" s="24"/>
      <c r="C49" s="24"/>
      <c r="D49" s="24"/>
      <c r="E49" s="22" t="str">
        <f t="shared" ref="E49:E60" si="1">E21</f>
        <v>Germany</v>
      </c>
    </row>
    <row r="50" spans="1:5" ht="13.5" x14ac:dyDescent="0.25">
      <c r="A50" s="23" t="s">
        <v>113</v>
      </c>
      <c r="B50" s="24"/>
      <c r="C50" s="24"/>
      <c r="D50" s="24"/>
      <c r="E50" s="22" t="str">
        <f t="shared" si="1"/>
        <v>France</v>
      </c>
    </row>
    <row r="51" spans="1:5" ht="13.5" x14ac:dyDescent="0.25">
      <c r="A51" s="23" t="s">
        <v>114</v>
      </c>
      <c r="B51" s="24"/>
      <c r="C51" s="24"/>
      <c r="D51" s="24"/>
      <c r="E51" s="22" t="str">
        <f t="shared" si="1"/>
        <v>UK</v>
      </c>
    </row>
    <row r="52" spans="1:5" ht="13.5" x14ac:dyDescent="0.25">
      <c r="A52" s="23" t="s">
        <v>115</v>
      </c>
      <c r="B52" s="24"/>
      <c r="C52" s="24"/>
      <c r="D52" s="24"/>
      <c r="E52" s="22" t="str">
        <f t="shared" si="1"/>
        <v>European</v>
      </c>
    </row>
    <row r="53" spans="1:5" ht="13.5" x14ac:dyDescent="0.25">
      <c r="A53" s="23" t="s">
        <v>115</v>
      </c>
      <c r="B53" s="24"/>
      <c r="C53" s="24"/>
      <c r="D53" s="24"/>
      <c r="E53" s="22" t="str">
        <f t="shared" si="1"/>
        <v>International</v>
      </c>
    </row>
    <row r="54" spans="1:5" ht="13.5" x14ac:dyDescent="0.25">
      <c r="A54" s="23" t="s">
        <v>26</v>
      </c>
      <c r="B54" s="24"/>
      <c r="C54" s="24"/>
      <c r="D54" s="24"/>
      <c r="E54" s="22" t="str">
        <f t="shared" si="1"/>
        <v>Benelux</v>
      </c>
    </row>
    <row r="55" spans="1:5" ht="13.5" x14ac:dyDescent="0.25">
      <c r="A55" s="23" t="s">
        <v>116</v>
      </c>
      <c r="B55" s="24"/>
      <c r="C55" s="24"/>
      <c r="D55" s="24"/>
      <c r="E55" s="22" t="str">
        <f t="shared" si="1"/>
        <v>Poland</v>
      </c>
    </row>
    <row r="56" spans="1:5" ht="13.5" x14ac:dyDescent="0.25">
      <c r="A56" s="23" t="s">
        <v>117</v>
      </c>
      <c r="B56" s="24"/>
      <c r="C56" s="24"/>
      <c r="D56" s="24"/>
      <c r="E56" s="22" t="str">
        <f t="shared" si="1"/>
        <v>China</v>
      </c>
    </row>
    <row r="57" spans="1:5" ht="13.5" x14ac:dyDescent="0.25">
      <c r="A57" s="23" t="s">
        <v>115</v>
      </c>
      <c r="B57" s="24"/>
      <c r="C57" s="24"/>
      <c r="D57" s="24"/>
      <c r="E57" s="22" t="str">
        <f t="shared" si="1"/>
        <v>USA</v>
      </c>
    </row>
    <row r="58" spans="1:5" ht="13.5" x14ac:dyDescent="0.25">
      <c r="A58" s="23" t="s">
        <v>115</v>
      </c>
      <c r="B58" s="24"/>
      <c r="C58" s="24"/>
      <c r="D58" s="24"/>
      <c r="E58" s="22" t="str">
        <f t="shared" si="1"/>
        <v>Russia</v>
      </c>
    </row>
    <row r="59" spans="1:5" ht="13.5" x14ac:dyDescent="0.25">
      <c r="A59" s="23" t="s">
        <v>115</v>
      </c>
      <c r="B59" s="24"/>
      <c r="C59" s="24"/>
      <c r="D59" s="24"/>
      <c r="E59" s="22" t="str">
        <f t="shared" si="1"/>
        <v>STAN and Caucasus</v>
      </c>
    </row>
    <row r="60" spans="1:5" ht="13.5" x14ac:dyDescent="0.25">
      <c r="A60" s="23" t="s">
        <v>27</v>
      </c>
      <c r="B60" s="24"/>
      <c r="C60" s="24"/>
      <c r="D60" s="24"/>
      <c r="E60" s="22" t="str">
        <f t="shared" si="1"/>
        <v>Japan</v>
      </c>
    </row>
    <row r="61" spans="1:5" ht="13.5" x14ac:dyDescent="0.25">
      <c r="A61" s="23" t="s">
        <v>117</v>
      </c>
      <c r="B61" s="24"/>
      <c r="C61" s="24"/>
      <c r="D61" s="24"/>
      <c r="E61" s="22" t="s">
        <v>29</v>
      </c>
    </row>
    <row r="62" spans="1:5" ht="13.5" x14ac:dyDescent="0.25">
      <c r="A62" s="23" t="s">
        <v>117</v>
      </c>
      <c r="B62" s="24"/>
      <c r="C62" s="24"/>
      <c r="D62" s="24"/>
      <c r="E62" s="22" t="s">
        <v>30</v>
      </c>
    </row>
    <row r="63" spans="1:5" ht="13.5" x14ac:dyDescent="0.25">
      <c r="A63" s="105" t="s">
        <v>263</v>
      </c>
      <c r="B63" s="104"/>
      <c r="C63" s="104"/>
      <c r="D63" s="104"/>
      <c r="E63" s="102" t="s">
        <v>250</v>
      </c>
    </row>
    <row r="64" spans="1:5" ht="13.5" x14ac:dyDescent="0.25">
      <c r="A64" s="105" t="s">
        <v>115</v>
      </c>
      <c r="B64" s="104"/>
      <c r="C64" s="104"/>
      <c r="D64" s="104"/>
      <c r="E64" s="102" t="s">
        <v>251</v>
      </c>
    </row>
    <row r="65" spans="1:5" ht="13.5" x14ac:dyDescent="0.25">
      <c r="A65" s="105" t="s">
        <v>115</v>
      </c>
      <c r="B65" s="104"/>
      <c r="C65" s="104"/>
      <c r="D65" s="104"/>
      <c r="E65" s="102" t="s">
        <v>252</v>
      </c>
    </row>
    <row r="66" spans="1:5" ht="13.5" x14ac:dyDescent="0.25">
      <c r="A66" s="105" t="s">
        <v>115</v>
      </c>
      <c r="B66" s="104"/>
      <c r="C66" s="104"/>
      <c r="D66" s="104"/>
      <c r="E66" s="102" t="s">
        <v>254</v>
      </c>
    </row>
    <row r="67" spans="1:5" ht="13.5" x14ac:dyDescent="0.25">
      <c r="A67" s="105" t="s">
        <v>264</v>
      </c>
      <c r="B67" s="104"/>
      <c r="C67" s="104"/>
      <c r="D67" s="104"/>
      <c r="E67" s="102" t="s">
        <v>257</v>
      </c>
    </row>
    <row r="68" spans="1:5" ht="13.5" x14ac:dyDescent="0.25">
      <c r="A68" s="105" t="s">
        <v>115</v>
      </c>
      <c r="B68" s="104"/>
      <c r="C68" s="104"/>
      <c r="D68" s="104"/>
      <c r="E68" s="102" t="s">
        <v>259</v>
      </c>
    </row>
    <row r="69" spans="1:5" ht="13.5" x14ac:dyDescent="0.25">
      <c r="A69" s="105" t="s">
        <v>115</v>
      </c>
      <c r="B69" s="104"/>
      <c r="C69" s="104"/>
      <c r="D69" s="104"/>
      <c r="E69" s="102" t="s">
        <v>260</v>
      </c>
    </row>
    <row r="70" spans="1:5" ht="13.5" x14ac:dyDescent="0.25">
      <c r="A70" s="105" t="s">
        <v>115</v>
      </c>
      <c r="B70" s="104"/>
      <c r="C70" s="104"/>
      <c r="D70" s="104"/>
      <c r="E70" s="102" t="s">
        <v>261</v>
      </c>
    </row>
    <row r="71" spans="1:5" ht="13.5" x14ac:dyDescent="0.25">
      <c r="A71" s="105" t="s">
        <v>115</v>
      </c>
      <c r="B71" s="104"/>
      <c r="C71" s="104"/>
      <c r="D71" s="104"/>
      <c r="E71" s="102" t="s">
        <v>265</v>
      </c>
    </row>
    <row r="72" spans="1:5" ht="13.5" x14ac:dyDescent="0.25">
      <c r="A72" s="105" t="s">
        <v>115</v>
      </c>
      <c r="B72" s="104"/>
      <c r="C72" s="104"/>
      <c r="D72" s="104"/>
      <c r="E72" s="102" t="s">
        <v>375</v>
      </c>
    </row>
    <row r="73" spans="1:5" ht="13.5" x14ac:dyDescent="0.25">
      <c r="A73" s="7"/>
      <c r="B73" s="7"/>
      <c r="C73" s="7"/>
      <c r="D73" s="7"/>
      <c r="E73" s="7"/>
    </row>
    <row r="74" spans="1:5" ht="13.5" x14ac:dyDescent="0.25">
      <c r="A74" s="7"/>
      <c r="B74" s="7"/>
      <c r="C74" s="7"/>
      <c r="D74" s="7"/>
      <c r="E74" s="7"/>
    </row>
    <row r="75" spans="1:5" ht="13.5" x14ac:dyDescent="0.25">
      <c r="A75" s="20" t="s">
        <v>118</v>
      </c>
      <c r="B75" s="7"/>
      <c r="C75" s="7"/>
      <c r="D75" s="7"/>
      <c r="E75" s="7"/>
    </row>
    <row r="76" spans="1:5" ht="13.5" x14ac:dyDescent="0.25">
      <c r="A76" s="21" t="s">
        <v>288</v>
      </c>
      <c r="B76" s="24"/>
      <c r="C76" s="24"/>
      <c r="D76" s="24"/>
      <c r="E76" s="22" t="str">
        <f t="shared" ref="E76:E87" si="2">E49</f>
        <v>Germany</v>
      </c>
    </row>
    <row r="77" spans="1:5" ht="13.5" x14ac:dyDescent="0.25">
      <c r="A77" s="21" t="s">
        <v>198</v>
      </c>
      <c r="B77" s="24"/>
      <c r="C77" s="24"/>
      <c r="D77" s="24"/>
      <c r="E77" s="22" t="str">
        <f t="shared" si="2"/>
        <v>France</v>
      </c>
    </row>
    <row r="78" spans="1:5" ht="13.5" x14ac:dyDescent="0.25">
      <c r="A78" s="21" t="s">
        <v>119</v>
      </c>
      <c r="B78" s="24"/>
      <c r="C78" s="24"/>
      <c r="D78" s="24"/>
      <c r="E78" s="22" t="str">
        <f t="shared" si="2"/>
        <v>UK</v>
      </c>
    </row>
    <row r="79" spans="1:5" ht="13.5" x14ac:dyDescent="0.25">
      <c r="A79" s="21" t="s">
        <v>120</v>
      </c>
      <c r="B79" s="24"/>
      <c r="C79" s="24"/>
      <c r="D79" s="24"/>
      <c r="E79" s="22" t="str">
        <f t="shared" si="2"/>
        <v>European</v>
      </c>
    </row>
    <row r="80" spans="1:5" ht="13.5" x14ac:dyDescent="0.25">
      <c r="A80" s="21" t="s">
        <v>121</v>
      </c>
      <c r="B80" s="24"/>
      <c r="C80" s="24"/>
      <c r="D80" s="24"/>
      <c r="E80" s="22" t="str">
        <f t="shared" si="2"/>
        <v>International</v>
      </c>
    </row>
    <row r="81" spans="1:5" ht="13.5" x14ac:dyDescent="0.25">
      <c r="A81" s="21" t="s">
        <v>98</v>
      </c>
      <c r="B81" s="24"/>
      <c r="C81" s="24"/>
      <c r="D81" s="24"/>
      <c r="E81" s="22" t="str">
        <f t="shared" si="2"/>
        <v>Benelux</v>
      </c>
    </row>
    <row r="82" spans="1:5" ht="13.5" x14ac:dyDescent="0.25">
      <c r="A82" s="21" t="s">
        <v>102</v>
      </c>
      <c r="B82" s="24"/>
      <c r="C82" s="24"/>
      <c r="D82" s="24"/>
      <c r="E82" s="22" t="str">
        <f t="shared" si="2"/>
        <v>Poland</v>
      </c>
    </row>
    <row r="83" spans="1:5" ht="13.5" x14ac:dyDescent="0.25">
      <c r="A83" s="21" t="s">
        <v>104</v>
      </c>
      <c r="B83" s="24"/>
      <c r="C83" s="24"/>
      <c r="D83" s="24"/>
      <c r="E83" s="22" t="str">
        <f t="shared" si="2"/>
        <v>China</v>
      </c>
    </row>
    <row r="84" spans="1:5" ht="13.5" x14ac:dyDescent="0.25">
      <c r="A84" s="21" t="s">
        <v>122</v>
      </c>
      <c r="B84" s="24"/>
      <c r="C84" s="24"/>
      <c r="D84" s="24"/>
      <c r="E84" s="22" t="str">
        <f t="shared" si="2"/>
        <v>USA</v>
      </c>
    </row>
    <row r="85" spans="1:5" ht="13.5" x14ac:dyDescent="0.25">
      <c r="A85" s="21" t="s">
        <v>137</v>
      </c>
      <c r="B85" s="24"/>
      <c r="C85" s="24"/>
      <c r="D85" s="24"/>
      <c r="E85" s="22" t="str">
        <f t="shared" si="2"/>
        <v>Russia</v>
      </c>
    </row>
    <row r="86" spans="1:5" ht="13.5" x14ac:dyDescent="0.25">
      <c r="A86" s="21" t="s">
        <v>138</v>
      </c>
      <c r="B86" s="24"/>
      <c r="C86" s="24"/>
      <c r="D86" s="24"/>
      <c r="E86" s="22" t="str">
        <f t="shared" si="2"/>
        <v>STAN and Caucasus</v>
      </c>
    </row>
    <row r="87" spans="1:5" ht="13.5" x14ac:dyDescent="0.25">
      <c r="A87" s="21" t="s">
        <v>112</v>
      </c>
      <c r="B87" s="24"/>
      <c r="C87" s="24"/>
      <c r="D87" s="24"/>
      <c r="E87" s="22" t="str">
        <f t="shared" si="2"/>
        <v>Japan</v>
      </c>
    </row>
    <row r="88" spans="1:5" ht="13.5" x14ac:dyDescent="0.25">
      <c r="A88" s="21" t="s">
        <v>29</v>
      </c>
      <c r="B88" s="24"/>
      <c r="C88" s="24"/>
      <c r="D88" s="24"/>
      <c r="E88" s="22" t="s">
        <v>29</v>
      </c>
    </row>
    <row r="89" spans="1:5" ht="13.5" x14ac:dyDescent="0.25">
      <c r="A89" s="21" t="s">
        <v>30</v>
      </c>
      <c r="B89" s="24"/>
      <c r="C89" s="24"/>
      <c r="D89" s="24"/>
      <c r="E89" s="22" t="s">
        <v>30</v>
      </c>
    </row>
    <row r="90" spans="1:5" ht="13.5" x14ac:dyDescent="0.25">
      <c r="A90" s="101" t="s">
        <v>250</v>
      </c>
      <c r="B90" s="104"/>
      <c r="C90" s="104"/>
      <c r="D90" s="104"/>
      <c r="E90" s="102" t="s">
        <v>250</v>
      </c>
    </row>
    <row r="91" spans="1:5" ht="13.5" x14ac:dyDescent="0.25">
      <c r="A91" s="101" t="s">
        <v>266</v>
      </c>
      <c r="B91" s="104"/>
      <c r="C91" s="104"/>
      <c r="D91" s="104"/>
      <c r="E91" s="102" t="s">
        <v>251</v>
      </c>
    </row>
    <row r="92" spans="1:5" ht="13.5" x14ac:dyDescent="0.25">
      <c r="A92" s="101" t="s">
        <v>252</v>
      </c>
      <c r="B92" s="104"/>
      <c r="C92" s="104"/>
      <c r="D92" s="104"/>
      <c r="E92" s="102" t="s">
        <v>252</v>
      </c>
    </row>
    <row r="93" spans="1:5" ht="13.5" x14ac:dyDescent="0.25">
      <c r="A93" s="101" t="s">
        <v>254</v>
      </c>
      <c r="B93" s="104"/>
      <c r="C93" s="104"/>
      <c r="D93" s="104"/>
      <c r="E93" s="102" t="s">
        <v>254</v>
      </c>
    </row>
    <row r="94" spans="1:5" ht="13.5" x14ac:dyDescent="0.25">
      <c r="A94" s="101" t="s">
        <v>267</v>
      </c>
      <c r="B94" s="104"/>
      <c r="C94" s="104"/>
      <c r="D94" s="104"/>
      <c r="E94" s="102" t="s">
        <v>257</v>
      </c>
    </row>
    <row r="95" spans="1:5" ht="13.5" x14ac:dyDescent="0.25">
      <c r="A95" s="101" t="s">
        <v>259</v>
      </c>
      <c r="B95" s="104"/>
      <c r="C95" s="104"/>
      <c r="D95" s="104"/>
      <c r="E95" s="102" t="s">
        <v>259</v>
      </c>
    </row>
    <row r="96" spans="1:5" ht="13.5" x14ac:dyDescent="0.25">
      <c r="A96" s="101" t="s">
        <v>260</v>
      </c>
      <c r="B96" s="104"/>
      <c r="C96" s="104"/>
      <c r="D96" s="104"/>
      <c r="E96" s="102" t="s">
        <v>260</v>
      </c>
    </row>
    <row r="97" spans="1:70" ht="13.5" x14ac:dyDescent="0.25">
      <c r="A97" s="101" t="s">
        <v>268</v>
      </c>
      <c r="B97" s="104"/>
      <c r="C97" s="104"/>
      <c r="D97" s="104"/>
      <c r="E97" s="102" t="s">
        <v>261</v>
      </c>
    </row>
    <row r="98" spans="1:70" ht="13.5" x14ac:dyDescent="0.25">
      <c r="A98" s="101" t="s">
        <v>265</v>
      </c>
      <c r="B98" s="104"/>
      <c r="C98" s="104"/>
      <c r="D98" s="104"/>
      <c r="E98" s="102" t="s">
        <v>265</v>
      </c>
    </row>
    <row r="99" spans="1:70" ht="13.5" x14ac:dyDescent="0.25">
      <c r="A99" s="22" t="s">
        <v>374</v>
      </c>
      <c r="B99" s="24"/>
      <c r="C99" s="24"/>
      <c r="D99" s="24"/>
      <c r="E99" s="22" t="s">
        <v>375</v>
      </c>
    </row>
    <row r="100" spans="1:70" ht="13.5" x14ac:dyDescent="0.25">
      <c r="A100" s="21"/>
      <c r="B100" s="24"/>
      <c r="C100" s="24"/>
      <c r="D100" s="24"/>
      <c r="E100" s="22"/>
    </row>
    <row r="101" spans="1:70" ht="13.5" x14ac:dyDescent="0.25">
      <c r="A101" s="20" t="s">
        <v>179</v>
      </c>
      <c r="B101" s="91" t="e">
        <f>VLOOKUP(#REF!,A102:B104,2,FALSE)</f>
        <v>#REF!</v>
      </c>
      <c r="C101" s="7"/>
      <c r="D101" s="7"/>
      <c r="E101" s="7"/>
    </row>
    <row r="102" spans="1:70" ht="13.5" x14ac:dyDescent="0.25">
      <c r="A102" s="21" t="s">
        <v>180</v>
      </c>
      <c r="B102" s="24" t="s">
        <v>85</v>
      </c>
      <c r="C102" s="24"/>
      <c r="D102" s="24"/>
      <c r="E102" s="22"/>
    </row>
    <row r="103" spans="1:70" ht="13.5" x14ac:dyDescent="0.25">
      <c r="A103" s="21" t="s">
        <v>188</v>
      </c>
      <c r="B103" s="24" t="s">
        <v>181</v>
      </c>
      <c r="C103" s="24"/>
      <c r="D103" s="24"/>
      <c r="E103" s="22"/>
    </row>
    <row r="104" spans="1:70" ht="13.5" x14ac:dyDescent="0.25">
      <c r="A104" s="21" t="s">
        <v>189</v>
      </c>
      <c r="B104" s="24" t="s">
        <v>182</v>
      </c>
      <c r="C104" s="24"/>
      <c r="D104" s="24"/>
      <c r="E104" s="22"/>
    </row>
    <row r="105" spans="1:70" ht="13.5" x14ac:dyDescent="0.25">
      <c r="A105" s="21"/>
      <c r="B105" s="24"/>
      <c r="C105" s="24"/>
      <c r="D105" s="24"/>
      <c r="E105" s="22"/>
    </row>
    <row r="106" spans="1:70" ht="13.5" x14ac:dyDescent="0.25">
      <c r="A106" s="21"/>
      <c r="B106" s="24"/>
      <c r="C106" s="24"/>
      <c r="D106" s="24"/>
      <c r="E106" s="22"/>
    </row>
    <row r="107" spans="1:70" ht="13.5" x14ac:dyDescent="0.25">
      <c r="A107" s="21"/>
      <c r="B107" s="24"/>
      <c r="C107" s="24"/>
      <c r="D107" s="24"/>
      <c r="E107" s="22"/>
    </row>
    <row r="108" spans="1:70" ht="13.5" x14ac:dyDescent="0.25">
      <c r="A108" s="20" t="s">
        <v>183</v>
      </c>
      <c r="B108" s="91" t="e">
        <f>VLOOKUP(#REF!,A109:B116,2,FALSE)</f>
        <v>#REF!</v>
      </c>
      <c r="C108" s="7"/>
      <c r="D108" s="7"/>
      <c r="E108" s="7"/>
      <c r="V108" s="7" t="str">
        <f>E76</f>
        <v>Germany</v>
      </c>
      <c r="W108" s="7" t="str">
        <f>E77</f>
        <v>France</v>
      </c>
      <c r="X108" s="7" t="str">
        <f>E78</f>
        <v>UK</v>
      </c>
      <c r="Y108" s="7" t="str">
        <f>E79</f>
        <v>European</v>
      </c>
      <c r="Z108" s="7" t="str">
        <f>E80</f>
        <v>International</v>
      </c>
      <c r="AA108" s="7" t="str">
        <f>E81</f>
        <v>Benelux</v>
      </c>
      <c r="AB108" s="7" t="str">
        <f>E82</f>
        <v>Poland</v>
      </c>
      <c r="AC108" s="7" t="str">
        <f>E83</f>
        <v>China</v>
      </c>
      <c r="AD108" s="7" t="str">
        <f>E84</f>
        <v>USA</v>
      </c>
      <c r="AE108" s="7" t="str">
        <f>E85</f>
        <v>Russia</v>
      </c>
      <c r="AF108" s="7" t="str">
        <f>E86</f>
        <v>STAN and Caucasus</v>
      </c>
      <c r="AG108" s="7" t="str">
        <f>E87</f>
        <v>Japan</v>
      </c>
      <c r="AH108" s="106" t="str">
        <f>E88</f>
        <v>Hong Kong</v>
      </c>
      <c r="AI108" s="106" t="str">
        <f>E89</f>
        <v>Taiwan</v>
      </c>
      <c r="AJ108" s="106" t="str">
        <f>E90</f>
        <v>Italy</v>
      </c>
      <c r="AK108" s="106" t="str">
        <f>E91</f>
        <v>Latin America (except Brazil)</v>
      </c>
      <c r="AL108" s="106" t="str">
        <f>E92</f>
        <v>Spain</v>
      </c>
      <c r="AM108" s="106" t="str">
        <f>E93</f>
        <v>EEMEA</v>
      </c>
      <c r="AN108" s="106" t="str">
        <f>E94</f>
        <v>Australia</v>
      </c>
      <c r="AO108" s="106" t="str">
        <f>E95</f>
        <v>Middle East</v>
      </c>
      <c r="AP108" s="106" t="str">
        <f>E96</f>
        <v>Brazil</v>
      </c>
      <c r="AQ108" s="106" t="str">
        <f>E97</f>
        <v>South Asia</v>
      </c>
      <c r="AR108" s="106" t="str">
        <f>E98</f>
        <v>South East Asia</v>
      </c>
      <c r="AS108" s="106" t="str">
        <f>E99</f>
        <v>BUM</v>
      </c>
      <c r="AU108" s="7" t="str">
        <f t="shared" ref="AU108:BR108" si="3">V108</f>
        <v>Germany</v>
      </c>
      <c r="AV108" s="7" t="str">
        <f t="shared" si="3"/>
        <v>France</v>
      </c>
      <c r="AW108" s="7" t="str">
        <f t="shared" si="3"/>
        <v>UK</v>
      </c>
      <c r="AX108" s="7" t="str">
        <f t="shared" si="3"/>
        <v>European</v>
      </c>
      <c r="AY108" s="7" t="str">
        <f t="shared" si="3"/>
        <v>International</v>
      </c>
      <c r="AZ108" s="7" t="str">
        <f t="shared" si="3"/>
        <v>Benelux</v>
      </c>
      <c r="BA108" s="7" t="str">
        <f t="shared" si="3"/>
        <v>Poland</v>
      </c>
      <c r="BB108" s="7" t="str">
        <f t="shared" si="3"/>
        <v>China</v>
      </c>
      <c r="BC108" s="7" t="str">
        <f t="shared" si="3"/>
        <v>USA</v>
      </c>
      <c r="BD108" s="7" t="str">
        <f t="shared" si="3"/>
        <v>Russia</v>
      </c>
      <c r="BE108" s="7" t="str">
        <f t="shared" si="3"/>
        <v>STAN and Caucasus</v>
      </c>
      <c r="BF108" s="7" t="str">
        <f t="shared" si="3"/>
        <v>Japan</v>
      </c>
      <c r="BG108" s="106" t="str">
        <f t="shared" si="3"/>
        <v>Hong Kong</v>
      </c>
      <c r="BH108" s="106" t="str">
        <f t="shared" si="3"/>
        <v>Taiwan</v>
      </c>
      <c r="BI108" s="106" t="str">
        <f t="shared" si="3"/>
        <v>Italy</v>
      </c>
      <c r="BJ108" s="106" t="str">
        <f t="shared" si="3"/>
        <v>Latin America (except Brazil)</v>
      </c>
      <c r="BK108" s="106" t="str">
        <f t="shared" si="3"/>
        <v>Spain</v>
      </c>
      <c r="BL108" s="106" t="str">
        <f t="shared" si="3"/>
        <v>EEMEA</v>
      </c>
      <c r="BM108" s="106" t="str">
        <f t="shared" si="3"/>
        <v>Australia</v>
      </c>
      <c r="BN108" s="106" t="str">
        <f t="shared" si="3"/>
        <v>Middle East</v>
      </c>
      <c r="BO108" s="106" t="str">
        <f t="shared" si="3"/>
        <v>Brazil</v>
      </c>
      <c r="BP108" s="106" t="str">
        <f t="shared" si="3"/>
        <v>South Asia</v>
      </c>
      <c r="BQ108" s="106" t="str">
        <f t="shared" si="3"/>
        <v>South East Asia</v>
      </c>
      <c r="BR108" s="106" t="str">
        <f t="shared" si="3"/>
        <v>BUM</v>
      </c>
    </row>
    <row r="109" spans="1:70" ht="13.5" x14ac:dyDescent="0.25">
      <c r="A109" s="21" t="str">
        <f ca="1">IF(OFFSET(U109,0,$E$4)=0,"",OFFSET(U109,0,$E$4))</f>
        <v>Base</v>
      </c>
      <c r="B109" s="24" t="str">
        <f ca="1">IF(OFFSET(AT109,0,$E$4)=0,"",OFFSET(AT109,0,$E$4))</f>
        <v>S</v>
      </c>
      <c r="C109" s="24"/>
      <c r="D109" s="24"/>
      <c r="E109" s="22"/>
      <c r="V109" s="22" t="s">
        <v>184</v>
      </c>
      <c r="W109" s="22" t="s">
        <v>184</v>
      </c>
      <c r="X109" s="22" t="s">
        <v>184</v>
      </c>
      <c r="Y109" s="22" t="s">
        <v>184</v>
      </c>
      <c r="Z109" s="22" t="s">
        <v>184</v>
      </c>
      <c r="AA109" s="22" t="s">
        <v>184</v>
      </c>
      <c r="AB109" s="22" t="s">
        <v>184</v>
      </c>
      <c r="AC109" s="22" t="s">
        <v>184</v>
      </c>
      <c r="AD109" s="22" t="s">
        <v>10</v>
      </c>
      <c r="AE109" s="22" t="s">
        <v>184</v>
      </c>
      <c r="AF109" s="22" t="s">
        <v>184</v>
      </c>
      <c r="AG109" s="22" t="s">
        <v>184</v>
      </c>
      <c r="AH109" s="102" t="s">
        <v>184</v>
      </c>
      <c r="AI109" s="102" t="s">
        <v>184</v>
      </c>
      <c r="AJ109" s="22" t="s">
        <v>184</v>
      </c>
      <c r="AK109" s="102" t="s">
        <v>184</v>
      </c>
      <c r="AL109" s="22" t="s">
        <v>184</v>
      </c>
      <c r="AM109" s="102" t="s">
        <v>184</v>
      </c>
      <c r="AN109" s="102" t="s">
        <v>184</v>
      </c>
      <c r="AO109" s="102" t="s">
        <v>184</v>
      </c>
      <c r="AP109" s="102" t="s">
        <v>184</v>
      </c>
      <c r="AQ109" s="102" t="s">
        <v>184</v>
      </c>
      <c r="AR109" s="102" t="s">
        <v>184</v>
      </c>
      <c r="AS109" s="102" t="s">
        <v>184</v>
      </c>
      <c r="AU109" s="22" t="s">
        <v>187</v>
      </c>
      <c r="AV109" s="22" t="s">
        <v>187</v>
      </c>
      <c r="AW109" s="22" t="s">
        <v>187</v>
      </c>
      <c r="AX109" s="22" t="s">
        <v>187</v>
      </c>
      <c r="AY109" s="22" t="s">
        <v>187</v>
      </c>
      <c r="AZ109" s="22" t="s">
        <v>187</v>
      </c>
      <c r="BA109" s="22" t="s">
        <v>187</v>
      </c>
      <c r="BB109" s="22" t="s">
        <v>187</v>
      </c>
      <c r="BC109" s="22" t="s">
        <v>187</v>
      </c>
      <c r="BD109" s="22" t="s">
        <v>187</v>
      </c>
      <c r="BE109" s="22" t="s">
        <v>187</v>
      </c>
      <c r="BF109" s="22" t="s">
        <v>187</v>
      </c>
      <c r="BG109" s="102" t="s">
        <v>187</v>
      </c>
      <c r="BH109" s="102" t="s">
        <v>187</v>
      </c>
      <c r="BI109" s="22" t="s">
        <v>187</v>
      </c>
      <c r="BJ109" s="102" t="s">
        <v>187</v>
      </c>
      <c r="BK109" s="22" t="s">
        <v>187</v>
      </c>
      <c r="BL109" s="102" t="s">
        <v>187</v>
      </c>
      <c r="BM109" s="102" t="s">
        <v>187</v>
      </c>
      <c r="BN109" s="102" t="s">
        <v>187</v>
      </c>
      <c r="BO109" s="102" t="s">
        <v>187</v>
      </c>
      <c r="BP109" s="102" t="s">
        <v>187</v>
      </c>
      <c r="BQ109" s="102" t="s">
        <v>187</v>
      </c>
      <c r="BR109" s="102" t="s">
        <v>187</v>
      </c>
    </row>
    <row r="110" spans="1:70" ht="13.5" x14ac:dyDescent="0.25">
      <c r="A110" s="21" t="str">
        <f t="shared" ref="A110:A119" ca="1" si="4">IF(OFFSET(U110,0,$E$4)=0,"",OFFSET(U110,0,$E$4))</f>
        <v>Renewal</v>
      </c>
      <c r="B110" s="24" t="str">
        <f t="shared" ref="B110:B119" ca="1" si="5">IF(OFFSET(AT110,0,$E$4)=0,"",OFFSET(AT110,0,$E$4))</f>
        <v>R</v>
      </c>
      <c r="C110" s="24"/>
      <c r="D110" s="24"/>
      <c r="E110" s="22"/>
      <c r="V110" s="22" t="s">
        <v>185</v>
      </c>
      <c r="W110" s="22" t="s">
        <v>185</v>
      </c>
      <c r="X110" s="22" t="s">
        <v>185</v>
      </c>
      <c r="Y110" s="22" t="s">
        <v>185</v>
      </c>
      <c r="Z110" s="22" t="s">
        <v>185</v>
      </c>
      <c r="AA110" s="22" t="s">
        <v>185</v>
      </c>
      <c r="AB110" s="22" t="s">
        <v>185</v>
      </c>
      <c r="AC110" s="22" t="s">
        <v>185</v>
      </c>
      <c r="AD110" s="22" t="s">
        <v>11</v>
      </c>
      <c r="AE110" s="22" t="s">
        <v>185</v>
      </c>
      <c r="AF110" s="22" t="s">
        <v>185</v>
      </c>
      <c r="AG110" s="22" t="s">
        <v>185</v>
      </c>
      <c r="AH110" s="102" t="s">
        <v>185</v>
      </c>
      <c r="AI110" s="102" t="s">
        <v>185</v>
      </c>
      <c r="AJ110" s="22" t="s">
        <v>185</v>
      </c>
      <c r="AK110" s="102" t="s">
        <v>269</v>
      </c>
      <c r="AL110" s="22" t="s">
        <v>185</v>
      </c>
      <c r="AM110" s="102" t="s">
        <v>185</v>
      </c>
      <c r="AN110" s="102" t="s">
        <v>185</v>
      </c>
      <c r="AO110" s="102" t="s">
        <v>185</v>
      </c>
      <c r="AP110" s="102" t="s">
        <v>269</v>
      </c>
      <c r="AQ110" s="102" t="s">
        <v>185</v>
      </c>
      <c r="AR110" s="102" t="s">
        <v>185</v>
      </c>
      <c r="AS110" s="102" t="s">
        <v>185</v>
      </c>
      <c r="AU110" s="22" t="s">
        <v>108</v>
      </c>
      <c r="AV110" s="22" t="s">
        <v>108</v>
      </c>
      <c r="AW110" s="22" t="s">
        <v>108</v>
      </c>
      <c r="AX110" s="22" t="s">
        <v>108</v>
      </c>
      <c r="AY110" s="22" t="s">
        <v>108</v>
      </c>
      <c r="AZ110" s="22" t="s">
        <v>108</v>
      </c>
      <c r="BA110" s="22" t="s">
        <v>108</v>
      </c>
      <c r="BB110" s="22" t="s">
        <v>108</v>
      </c>
      <c r="BC110" s="22" t="s">
        <v>108</v>
      </c>
      <c r="BD110" s="22" t="s">
        <v>108</v>
      </c>
      <c r="BE110" s="22" t="s">
        <v>108</v>
      </c>
      <c r="BF110" s="22" t="s">
        <v>108</v>
      </c>
      <c r="BG110" s="102" t="s">
        <v>108</v>
      </c>
      <c r="BH110" s="102" t="s">
        <v>108</v>
      </c>
      <c r="BI110" s="22" t="s">
        <v>108</v>
      </c>
      <c r="BJ110" s="102" t="s">
        <v>106</v>
      </c>
      <c r="BK110" s="22" t="s">
        <v>108</v>
      </c>
      <c r="BL110" s="102" t="s">
        <v>108</v>
      </c>
      <c r="BM110" s="102" t="s">
        <v>108</v>
      </c>
      <c r="BN110" s="102" t="s">
        <v>108</v>
      </c>
      <c r="BO110" s="102" t="s">
        <v>106</v>
      </c>
      <c r="BP110" s="102" t="s">
        <v>108</v>
      </c>
      <c r="BQ110" s="102" t="s">
        <v>108</v>
      </c>
      <c r="BR110" s="102" t="s">
        <v>108</v>
      </c>
    </row>
    <row r="111" spans="1:70" ht="13.5" x14ac:dyDescent="0.25">
      <c r="A111" s="21" t="str">
        <f t="shared" ca="1" si="4"/>
        <v>Educational</v>
      </c>
      <c r="B111" s="24" t="str">
        <f t="shared" ca="1" si="5"/>
        <v>E</v>
      </c>
      <c r="C111" s="24"/>
      <c r="D111" s="24"/>
      <c r="E111" s="22"/>
      <c r="V111" s="22" t="s">
        <v>186</v>
      </c>
      <c r="W111" s="22" t="s">
        <v>186</v>
      </c>
      <c r="X111" s="22" t="s">
        <v>186</v>
      </c>
      <c r="Y111" s="22" t="s">
        <v>186</v>
      </c>
      <c r="Z111" s="22" t="s">
        <v>12</v>
      </c>
      <c r="AA111" s="22" t="s">
        <v>186</v>
      </c>
      <c r="AB111" s="22" t="s">
        <v>186</v>
      </c>
      <c r="AC111" s="22"/>
      <c r="AD111" s="22" t="s">
        <v>13</v>
      </c>
      <c r="AE111" s="22" t="s">
        <v>186</v>
      </c>
      <c r="AF111" s="22" t="s">
        <v>186</v>
      </c>
      <c r="AG111" s="22" t="s">
        <v>186</v>
      </c>
      <c r="AH111" s="102"/>
      <c r="AI111" s="102"/>
      <c r="AJ111" s="22" t="s">
        <v>186</v>
      </c>
      <c r="AK111" s="102" t="s">
        <v>185</v>
      </c>
      <c r="AL111" s="22" t="s">
        <v>186</v>
      </c>
      <c r="AM111" s="102" t="s">
        <v>12</v>
      </c>
      <c r="AN111" s="102" t="s">
        <v>12</v>
      </c>
      <c r="AO111" s="102" t="s">
        <v>12</v>
      </c>
      <c r="AP111" s="102" t="s">
        <v>185</v>
      </c>
      <c r="AQ111" s="102" t="s">
        <v>12</v>
      </c>
      <c r="AR111" s="102" t="s">
        <v>12</v>
      </c>
      <c r="AS111" s="102" t="s">
        <v>12</v>
      </c>
      <c r="AU111" s="22" t="s">
        <v>196</v>
      </c>
      <c r="AV111" s="22" t="s">
        <v>196</v>
      </c>
      <c r="AW111" s="22" t="s">
        <v>196</v>
      </c>
      <c r="AX111" s="22" t="s">
        <v>196</v>
      </c>
      <c r="AY111" s="22" t="s">
        <v>101</v>
      </c>
      <c r="AZ111" s="22" t="s">
        <v>196</v>
      </c>
      <c r="BA111" s="22" t="s">
        <v>196</v>
      </c>
      <c r="BB111" s="22"/>
      <c r="BC111" s="22" t="s">
        <v>196</v>
      </c>
      <c r="BD111" s="22" t="s">
        <v>196</v>
      </c>
      <c r="BE111" s="22" t="s">
        <v>196</v>
      </c>
      <c r="BF111" s="22" t="s">
        <v>196</v>
      </c>
      <c r="BG111" s="102"/>
      <c r="BH111" s="102"/>
      <c r="BI111" s="22" t="s">
        <v>196</v>
      </c>
      <c r="BJ111" s="102" t="s">
        <v>108</v>
      </c>
      <c r="BK111" s="22" t="s">
        <v>196</v>
      </c>
      <c r="BL111" s="102" t="s">
        <v>101</v>
      </c>
      <c r="BM111" s="102" t="s">
        <v>101</v>
      </c>
      <c r="BN111" s="102" t="s">
        <v>101</v>
      </c>
      <c r="BO111" s="102" t="s">
        <v>108</v>
      </c>
      <c r="BP111" s="102" t="s">
        <v>101</v>
      </c>
      <c r="BQ111" s="102" t="s">
        <v>101</v>
      </c>
      <c r="BR111" s="102" t="s">
        <v>101</v>
      </c>
    </row>
    <row r="112" spans="1:70" ht="13.5" x14ac:dyDescent="0.25">
      <c r="A112" s="21" t="str">
        <f t="shared" ca="1" si="4"/>
        <v>Educational Renewal</v>
      </c>
      <c r="B112" s="24" t="str">
        <f t="shared" ca="1" si="5"/>
        <v>Q</v>
      </c>
      <c r="C112" s="24"/>
      <c r="D112" s="24"/>
      <c r="E112" s="22"/>
      <c r="V112" s="22" t="s">
        <v>14</v>
      </c>
      <c r="W112" s="22" t="s">
        <v>14</v>
      </c>
      <c r="X112" s="22" t="s">
        <v>14</v>
      </c>
      <c r="Y112" s="22" t="s">
        <v>14</v>
      </c>
      <c r="Z112" s="22" t="s">
        <v>15</v>
      </c>
      <c r="AA112" s="22" t="s">
        <v>14</v>
      </c>
      <c r="AB112" s="22" t="s">
        <v>14</v>
      </c>
      <c r="AC112" s="22"/>
      <c r="AD112" s="22" t="s">
        <v>16</v>
      </c>
      <c r="AE112" s="22" t="s">
        <v>14</v>
      </c>
      <c r="AF112" s="22" t="s">
        <v>14</v>
      </c>
      <c r="AG112" s="22" t="s">
        <v>14</v>
      </c>
      <c r="AH112" s="102"/>
      <c r="AI112" s="102"/>
      <c r="AJ112" s="22" t="s">
        <v>14</v>
      </c>
      <c r="AK112" s="102" t="s">
        <v>270</v>
      </c>
      <c r="AL112" s="22" t="s">
        <v>14</v>
      </c>
      <c r="AM112" s="102" t="s">
        <v>15</v>
      </c>
      <c r="AN112" s="102" t="s">
        <v>15</v>
      </c>
      <c r="AO112" s="102" t="s">
        <v>15</v>
      </c>
      <c r="AP112" s="102" t="s">
        <v>270</v>
      </c>
      <c r="AQ112" s="102" t="s">
        <v>15</v>
      </c>
      <c r="AR112" s="102" t="s">
        <v>15</v>
      </c>
      <c r="AS112" s="102" t="s">
        <v>15</v>
      </c>
      <c r="AU112" s="22" t="s">
        <v>192</v>
      </c>
      <c r="AV112" s="22" t="s">
        <v>192</v>
      </c>
      <c r="AW112" s="22" t="s">
        <v>192</v>
      </c>
      <c r="AX112" s="22" t="s">
        <v>192</v>
      </c>
      <c r="AY112" s="22" t="s">
        <v>181</v>
      </c>
      <c r="AZ112" s="22" t="s">
        <v>192</v>
      </c>
      <c r="BA112" s="22" t="s">
        <v>192</v>
      </c>
      <c r="BB112" s="22"/>
      <c r="BC112" s="22" t="s">
        <v>192</v>
      </c>
      <c r="BD112" s="22" t="s">
        <v>192</v>
      </c>
      <c r="BE112" s="22" t="s">
        <v>192</v>
      </c>
      <c r="BF112" s="22" t="s">
        <v>192</v>
      </c>
      <c r="BG112" s="102"/>
      <c r="BH112" s="102"/>
      <c r="BI112" s="22" t="s">
        <v>192</v>
      </c>
      <c r="BJ112" s="102" t="s">
        <v>136</v>
      </c>
      <c r="BK112" s="22" t="s">
        <v>192</v>
      </c>
      <c r="BL112" s="102" t="s">
        <v>181</v>
      </c>
      <c r="BM112" s="102" t="s">
        <v>181</v>
      </c>
      <c r="BN112" s="102" t="s">
        <v>181</v>
      </c>
      <c r="BO112" s="102" t="s">
        <v>136</v>
      </c>
      <c r="BP112" s="102" t="s">
        <v>181</v>
      </c>
      <c r="BQ112" s="102" t="s">
        <v>181</v>
      </c>
      <c r="BR112" s="102" t="s">
        <v>181</v>
      </c>
    </row>
    <row r="113" spans="1:70" ht="13.5" x14ac:dyDescent="0.25">
      <c r="A113" s="21" t="str">
        <f t="shared" ca="1" si="4"/>
        <v>Cross-grade</v>
      </c>
      <c r="B113" s="24" t="str">
        <f t="shared" ca="1" si="5"/>
        <v>W</v>
      </c>
      <c r="C113" s="24"/>
      <c r="D113" s="24"/>
      <c r="E113" s="22"/>
      <c r="V113" s="22" t="s">
        <v>17</v>
      </c>
      <c r="W113" s="22" t="s">
        <v>197</v>
      </c>
      <c r="X113" s="22" t="s">
        <v>17</v>
      </c>
      <c r="Y113" s="22" t="s">
        <v>17</v>
      </c>
      <c r="Z113" s="22" t="s">
        <v>197</v>
      </c>
      <c r="AA113" s="22" t="s">
        <v>17</v>
      </c>
      <c r="AB113" s="22" t="s">
        <v>12</v>
      </c>
      <c r="AC113" s="22"/>
      <c r="AD113" s="22" t="s">
        <v>18</v>
      </c>
      <c r="AE113" s="22" t="s">
        <v>197</v>
      </c>
      <c r="AF113" s="22" t="s">
        <v>197</v>
      </c>
      <c r="AG113" s="22" t="s">
        <v>12</v>
      </c>
      <c r="AH113" s="102"/>
      <c r="AI113" s="102"/>
      <c r="AJ113" s="22" t="s">
        <v>17</v>
      </c>
      <c r="AK113" s="102" t="s">
        <v>186</v>
      </c>
      <c r="AL113" s="22" t="s">
        <v>17</v>
      </c>
      <c r="AM113" s="102" t="s">
        <v>197</v>
      </c>
      <c r="AN113" s="102" t="s">
        <v>197</v>
      </c>
      <c r="AO113" s="102" t="s">
        <v>197</v>
      </c>
      <c r="AP113" s="102" t="s">
        <v>186</v>
      </c>
      <c r="AQ113" s="102" t="s">
        <v>197</v>
      </c>
      <c r="AR113" s="102" t="s">
        <v>197</v>
      </c>
      <c r="AS113" s="102" t="s">
        <v>197</v>
      </c>
      <c r="AU113" s="22" t="s">
        <v>19</v>
      </c>
      <c r="AV113" s="22" t="s">
        <v>194</v>
      </c>
      <c r="AW113" s="22" t="s">
        <v>19</v>
      </c>
      <c r="AX113" s="22" t="s">
        <v>19</v>
      </c>
      <c r="AY113" s="22" t="s">
        <v>194</v>
      </c>
      <c r="AZ113" s="22" t="s">
        <v>19</v>
      </c>
      <c r="BA113" s="22" t="s">
        <v>101</v>
      </c>
      <c r="BB113" s="22"/>
      <c r="BC113" s="22" t="s">
        <v>195</v>
      </c>
      <c r="BD113" s="22" t="s">
        <v>194</v>
      </c>
      <c r="BE113" s="22" t="s">
        <v>194</v>
      </c>
      <c r="BF113" s="22" t="s">
        <v>101</v>
      </c>
      <c r="BG113" s="102"/>
      <c r="BH113" s="102"/>
      <c r="BI113" s="22" t="s">
        <v>19</v>
      </c>
      <c r="BJ113" s="102" t="s">
        <v>196</v>
      </c>
      <c r="BK113" s="22" t="s">
        <v>19</v>
      </c>
      <c r="BL113" s="102" t="s">
        <v>194</v>
      </c>
      <c r="BM113" s="102" t="s">
        <v>194</v>
      </c>
      <c r="BN113" s="102" t="s">
        <v>194</v>
      </c>
      <c r="BO113" s="102" t="s">
        <v>196</v>
      </c>
      <c r="BP113" s="102" t="s">
        <v>194</v>
      </c>
      <c r="BQ113" s="102" t="s">
        <v>194</v>
      </c>
      <c r="BR113" s="102" t="s">
        <v>194</v>
      </c>
    </row>
    <row r="114" spans="1:70" ht="13.5" x14ac:dyDescent="0.25">
      <c r="A114" s="21" t="str">
        <f t="shared" ca="1" si="4"/>
        <v/>
      </c>
      <c r="B114" s="24" t="str">
        <f t="shared" ca="1" si="5"/>
        <v/>
      </c>
      <c r="C114" s="24"/>
      <c r="D114" s="24"/>
      <c r="E114" s="22"/>
      <c r="V114" s="22" t="s">
        <v>20</v>
      </c>
      <c r="W114" s="22" t="s">
        <v>277</v>
      </c>
      <c r="X114" s="22" t="s">
        <v>20</v>
      </c>
      <c r="Y114" s="22" t="s">
        <v>20</v>
      </c>
      <c r="Z114" s="22"/>
      <c r="AA114" s="22" t="s">
        <v>20</v>
      </c>
      <c r="AB114" s="22" t="s">
        <v>15</v>
      </c>
      <c r="AC114" s="22"/>
      <c r="AD114" s="22"/>
      <c r="AE114" s="22"/>
      <c r="AF114" s="22"/>
      <c r="AG114" s="22" t="s">
        <v>15</v>
      </c>
      <c r="AH114" s="102"/>
      <c r="AI114" s="102"/>
      <c r="AJ114" s="22" t="s">
        <v>20</v>
      </c>
      <c r="AK114" s="102" t="s">
        <v>14</v>
      </c>
      <c r="AL114" s="22" t="s">
        <v>20</v>
      </c>
      <c r="AM114" s="102"/>
      <c r="AN114" s="102"/>
      <c r="AO114" s="102"/>
      <c r="AP114" s="102" t="s">
        <v>14</v>
      </c>
      <c r="AQ114" s="102"/>
      <c r="AR114" s="102"/>
      <c r="AS114" s="102" t="s">
        <v>186</v>
      </c>
      <c r="AU114" s="22" t="s">
        <v>111</v>
      </c>
      <c r="AV114" s="22" t="s">
        <v>89</v>
      </c>
      <c r="AW114" s="22" t="s">
        <v>111</v>
      </c>
      <c r="AX114" s="22" t="s">
        <v>111</v>
      </c>
      <c r="AY114" s="22"/>
      <c r="AZ114" s="22" t="s">
        <v>111</v>
      </c>
      <c r="BA114" s="22" t="s">
        <v>181</v>
      </c>
      <c r="BB114" s="22"/>
      <c r="BC114" s="22"/>
      <c r="BD114" s="22"/>
      <c r="BE114" s="22"/>
      <c r="BF114" s="22" t="s">
        <v>181</v>
      </c>
      <c r="BG114" s="102"/>
      <c r="BH114" s="102"/>
      <c r="BI114" s="22" t="s">
        <v>111</v>
      </c>
      <c r="BJ114" s="102" t="s">
        <v>192</v>
      </c>
      <c r="BK114" s="22" t="s">
        <v>111</v>
      </c>
      <c r="BL114" s="102"/>
      <c r="BM114" s="102"/>
      <c r="BN114" s="102"/>
      <c r="BO114" s="102" t="s">
        <v>192</v>
      </c>
      <c r="BP114" s="102"/>
      <c r="BQ114" s="102"/>
      <c r="BR114" s="102" t="s">
        <v>196</v>
      </c>
    </row>
    <row r="115" spans="1:70" ht="13.5" x14ac:dyDescent="0.25">
      <c r="A115" s="21" t="str">
        <f t="shared" ca="1" si="4"/>
        <v/>
      </c>
      <c r="B115" s="24" t="str">
        <f t="shared" ca="1" si="5"/>
        <v/>
      </c>
      <c r="C115" s="24"/>
      <c r="D115" s="24"/>
      <c r="E115" s="22"/>
      <c r="V115" s="22" t="s">
        <v>197</v>
      </c>
      <c r="W115" s="22"/>
      <c r="X115" s="22" t="s">
        <v>197</v>
      </c>
      <c r="Y115" s="22" t="s">
        <v>197</v>
      </c>
      <c r="Z115" s="22"/>
      <c r="AA115" s="22" t="s">
        <v>197</v>
      </c>
      <c r="AB115" s="22" t="s">
        <v>197</v>
      </c>
      <c r="AC115" s="22"/>
      <c r="AD115" s="22"/>
      <c r="AE115" s="22"/>
      <c r="AF115" s="22"/>
      <c r="AG115" s="22" t="s">
        <v>197</v>
      </c>
      <c r="AH115" s="102"/>
      <c r="AI115" s="102"/>
      <c r="AJ115" s="22" t="s">
        <v>197</v>
      </c>
      <c r="AK115" s="102" t="s">
        <v>271</v>
      </c>
      <c r="AL115" s="22" t="s">
        <v>197</v>
      </c>
      <c r="AM115" s="102"/>
      <c r="AN115" s="102"/>
      <c r="AO115" s="102"/>
      <c r="AP115" s="102" t="s">
        <v>271</v>
      </c>
      <c r="AQ115" s="102"/>
      <c r="AR115" s="102"/>
      <c r="AS115" s="102" t="s">
        <v>14</v>
      </c>
      <c r="AU115" s="22" t="s">
        <v>194</v>
      </c>
      <c r="AV115" s="22"/>
      <c r="AW115" s="22" t="s">
        <v>194</v>
      </c>
      <c r="AX115" s="22" t="s">
        <v>194</v>
      </c>
      <c r="AY115" s="22"/>
      <c r="AZ115" s="22" t="s">
        <v>194</v>
      </c>
      <c r="BA115" s="22" t="s">
        <v>194</v>
      </c>
      <c r="BB115" s="22"/>
      <c r="BC115" s="22"/>
      <c r="BD115" s="22"/>
      <c r="BE115" s="22"/>
      <c r="BF115" s="22" t="s">
        <v>194</v>
      </c>
      <c r="BG115" s="102"/>
      <c r="BH115" s="102"/>
      <c r="BI115" s="22" t="s">
        <v>194</v>
      </c>
      <c r="BJ115" s="102" t="s">
        <v>253</v>
      </c>
      <c r="BK115" s="22" t="s">
        <v>194</v>
      </c>
      <c r="BL115" s="102"/>
      <c r="BM115" s="102"/>
      <c r="BN115" s="102"/>
      <c r="BO115" s="102" t="s">
        <v>253</v>
      </c>
      <c r="BP115" s="102"/>
      <c r="BQ115" s="102"/>
      <c r="BR115" s="102" t="s">
        <v>192</v>
      </c>
    </row>
    <row r="116" spans="1:70" ht="13.5" x14ac:dyDescent="0.25">
      <c r="A116" s="21" t="str">
        <f t="shared" ca="1" si="4"/>
        <v/>
      </c>
      <c r="B116" s="24" t="str">
        <f t="shared" ca="1" si="5"/>
        <v/>
      </c>
      <c r="C116" s="24"/>
      <c r="D116" s="24"/>
      <c r="E116" s="22"/>
      <c r="V116" s="22" t="s">
        <v>277</v>
      </c>
      <c r="W116" s="22"/>
      <c r="X116" s="22" t="s">
        <v>277</v>
      </c>
      <c r="Y116" s="22" t="s">
        <v>277</v>
      </c>
      <c r="Z116" s="22"/>
      <c r="AA116" s="22" t="s">
        <v>277</v>
      </c>
      <c r="AB116" s="22"/>
      <c r="AC116" s="22"/>
      <c r="AD116" s="22"/>
      <c r="AE116" s="22"/>
      <c r="AF116" s="22"/>
      <c r="AG116" s="22"/>
      <c r="AH116" s="102"/>
      <c r="AI116" s="102"/>
      <c r="AJ116" s="22" t="s">
        <v>277</v>
      </c>
      <c r="AK116" s="102" t="s">
        <v>272</v>
      </c>
      <c r="AL116" s="22" t="s">
        <v>277</v>
      </c>
      <c r="AM116" s="102"/>
      <c r="AN116" s="102"/>
      <c r="AO116" s="102"/>
      <c r="AP116" s="102" t="s">
        <v>272</v>
      </c>
      <c r="AQ116" s="102"/>
      <c r="AR116" s="102"/>
      <c r="AS116" s="102"/>
      <c r="AU116" s="22" t="s">
        <v>89</v>
      </c>
      <c r="AV116" s="22"/>
      <c r="AW116" s="22" t="s">
        <v>89</v>
      </c>
      <c r="AX116" s="22" t="s">
        <v>89</v>
      </c>
      <c r="AY116" s="22"/>
      <c r="AZ116" s="22" t="s">
        <v>89</v>
      </c>
      <c r="BA116" s="22"/>
      <c r="BB116" s="22"/>
      <c r="BC116" s="22"/>
      <c r="BD116" s="22"/>
      <c r="BE116" s="22"/>
      <c r="BF116" s="22"/>
      <c r="BG116" s="102"/>
      <c r="BH116" s="102"/>
      <c r="BI116" s="22" t="s">
        <v>89</v>
      </c>
      <c r="BJ116" s="102" t="s">
        <v>191</v>
      </c>
      <c r="BK116" s="22" t="s">
        <v>89</v>
      </c>
      <c r="BL116" s="102"/>
      <c r="BM116" s="102"/>
      <c r="BN116" s="102"/>
      <c r="BO116" s="102" t="s">
        <v>191</v>
      </c>
      <c r="BP116" s="102"/>
      <c r="BQ116" s="102"/>
      <c r="BR116" s="102"/>
    </row>
    <row r="117" spans="1:70" ht="13.5" x14ac:dyDescent="0.25">
      <c r="A117" s="21" t="str">
        <f t="shared" ca="1" si="4"/>
        <v/>
      </c>
      <c r="B117" s="24" t="str">
        <f t="shared" ca="1" si="5"/>
        <v/>
      </c>
      <c r="C117" s="24"/>
      <c r="D117" s="24"/>
      <c r="E117" s="22"/>
      <c r="V117" s="22"/>
      <c r="W117" s="22"/>
      <c r="X117" s="22"/>
      <c r="Y117" s="22"/>
      <c r="Z117" s="22"/>
      <c r="AA117" s="22"/>
      <c r="AB117" s="22"/>
      <c r="AC117" s="22"/>
      <c r="AD117" s="22"/>
      <c r="AE117" s="22"/>
      <c r="AF117" s="22"/>
      <c r="AG117" s="22"/>
      <c r="AH117" s="102"/>
      <c r="AI117" s="102"/>
      <c r="AJ117" s="102"/>
      <c r="AK117" s="102" t="s">
        <v>273</v>
      </c>
      <c r="AL117" s="102"/>
      <c r="AM117" s="102"/>
      <c r="AN117" s="102"/>
      <c r="AO117" s="102"/>
      <c r="AP117" s="102" t="s">
        <v>273</v>
      </c>
      <c r="AQ117" s="102"/>
      <c r="AR117" s="102"/>
      <c r="AS117" s="102"/>
      <c r="AU117" s="22"/>
      <c r="AV117" s="22"/>
      <c r="AW117" s="22"/>
      <c r="AX117" s="22"/>
      <c r="AY117" s="22"/>
      <c r="AZ117" s="22"/>
      <c r="BA117" s="22"/>
      <c r="BB117" s="22"/>
      <c r="BC117" s="22"/>
      <c r="BD117" s="22"/>
      <c r="BE117" s="22"/>
      <c r="BF117" s="22"/>
      <c r="BG117" s="102"/>
      <c r="BH117" s="102"/>
      <c r="BI117" s="102"/>
      <c r="BJ117" s="102" t="s">
        <v>194</v>
      </c>
      <c r="BK117" s="102"/>
      <c r="BL117" s="102"/>
      <c r="BM117" s="102"/>
      <c r="BN117" s="102"/>
      <c r="BO117" s="102" t="s">
        <v>194</v>
      </c>
      <c r="BP117" s="102"/>
      <c r="BQ117" s="102"/>
      <c r="BR117" s="102"/>
    </row>
    <row r="118" spans="1:70" ht="13.5" x14ac:dyDescent="0.25">
      <c r="A118" s="21" t="str">
        <f t="shared" ca="1" si="4"/>
        <v/>
      </c>
      <c r="B118" s="24" t="str">
        <f t="shared" ca="1" si="5"/>
        <v/>
      </c>
      <c r="C118" s="24"/>
      <c r="D118" s="24"/>
      <c r="E118" s="22"/>
      <c r="V118" s="22"/>
      <c r="W118" s="22"/>
      <c r="X118" s="22"/>
      <c r="Y118" s="22"/>
      <c r="Z118" s="22"/>
      <c r="AA118" s="22"/>
      <c r="AB118" s="22"/>
      <c r="AC118" s="22"/>
      <c r="AD118" s="22"/>
      <c r="AE118" s="22"/>
      <c r="AF118" s="22"/>
      <c r="AG118" s="22"/>
      <c r="AH118" s="102"/>
      <c r="AI118" s="102"/>
      <c r="AJ118" s="102"/>
      <c r="AK118" s="102" t="s">
        <v>274</v>
      </c>
      <c r="AL118" s="102"/>
      <c r="AM118" s="102"/>
      <c r="AN118" s="102"/>
      <c r="AO118" s="102"/>
      <c r="AP118" s="102" t="s">
        <v>274</v>
      </c>
      <c r="AQ118" s="102"/>
      <c r="AR118" s="102"/>
      <c r="AS118" s="102"/>
      <c r="AU118" s="22"/>
      <c r="AV118" s="22"/>
      <c r="AW118" s="22"/>
      <c r="AX118" s="22"/>
      <c r="AY118" s="22"/>
      <c r="AZ118" s="22"/>
      <c r="BA118" s="22"/>
      <c r="BB118" s="22"/>
      <c r="BC118" s="22"/>
      <c r="BD118" s="22"/>
      <c r="BE118" s="22"/>
      <c r="BF118" s="22"/>
      <c r="BG118" s="102"/>
      <c r="BH118" s="102"/>
      <c r="BI118" s="102"/>
      <c r="BJ118" s="102" t="s">
        <v>190</v>
      </c>
      <c r="BK118" s="102"/>
      <c r="BL118" s="102"/>
      <c r="BM118" s="102"/>
      <c r="BN118" s="102"/>
      <c r="BO118" s="102" t="s">
        <v>190</v>
      </c>
      <c r="BP118" s="102"/>
      <c r="BQ118" s="102"/>
      <c r="BR118" s="102"/>
    </row>
    <row r="119" spans="1:70" ht="13.5" x14ac:dyDescent="0.25">
      <c r="A119" s="21" t="str">
        <f t="shared" ca="1" si="4"/>
        <v/>
      </c>
      <c r="B119" s="24" t="str">
        <f t="shared" ca="1" si="5"/>
        <v/>
      </c>
      <c r="C119" s="24"/>
      <c r="D119" s="24"/>
      <c r="E119" s="22"/>
      <c r="V119" s="102"/>
      <c r="W119" s="102"/>
      <c r="X119" s="102"/>
      <c r="Y119" s="102"/>
      <c r="Z119" s="102"/>
      <c r="AA119" s="102"/>
      <c r="AB119" s="102"/>
      <c r="AC119" s="102"/>
      <c r="AD119" s="102"/>
      <c r="AE119" s="102"/>
      <c r="AF119" s="102"/>
      <c r="AG119" s="102"/>
      <c r="AH119" s="102"/>
      <c r="AI119" s="102"/>
      <c r="AJ119" s="102"/>
      <c r="AK119" s="102" t="s">
        <v>12</v>
      </c>
      <c r="AL119" s="102"/>
      <c r="AM119" s="102"/>
      <c r="AN119" s="102"/>
      <c r="AO119" s="102"/>
      <c r="AP119" s="102" t="s">
        <v>12</v>
      </c>
      <c r="AQ119" s="102"/>
      <c r="AR119" s="102"/>
      <c r="AS119" s="102"/>
      <c r="AU119" s="102"/>
      <c r="AV119" s="102"/>
      <c r="AW119" s="102"/>
      <c r="AX119" s="102"/>
      <c r="AY119" s="102"/>
      <c r="AZ119" s="102"/>
      <c r="BA119" s="102"/>
      <c r="BB119" s="102"/>
      <c r="BC119" s="102"/>
      <c r="BD119" s="102"/>
      <c r="BE119" s="102"/>
      <c r="BF119" s="102"/>
      <c r="BG119" s="102"/>
      <c r="BH119" s="102"/>
      <c r="BI119" s="102"/>
      <c r="BJ119" s="102" t="s">
        <v>101</v>
      </c>
      <c r="BK119" s="102"/>
      <c r="BL119" s="102"/>
      <c r="BM119" s="102"/>
      <c r="BN119" s="102"/>
      <c r="BO119" s="102" t="s">
        <v>101</v>
      </c>
      <c r="BP119" s="102"/>
      <c r="BQ119" s="102"/>
      <c r="BR119" s="102"/>
    </row>
    <row r="120" spans="1:70" ht="13.5" x14ac:dyDescent="0.25">
      <c r="A120" s="20" t="s">
        <v>209</v>
      </c>
      <c r="B120" s="7"/>
      <c r="C120" s="7"/>
      <c r="D120" s="7"/>
      <c r="E120" s="7"/>
      <c r="V120" s="102"/>
      <c r="W120" s="102"/>
      <c r="X120" s="102"/>
      <c r="Y120" s="102"/>
      <c r="Z120" s="102"/>
      <c r="AA120" s="102"/>
      <c r="AB120" s="102"/>
      <c r="AC120" s="102"/>
      <c r="AD120" s="102"/>
      <c r="AE120" s="102"/>
      <c r="AF120" s="102"/>
      <c r="AG120" s="102"/>
      <c r="AH120" s="102"/>
      <c r="AI120" s="102"/>
      <c r="AJ120" s="102"/>
      <c r="AK120" s="102" t="s">
        <v>15</v>
      </c>
      <c r="AL120" s="102"/>
      <c r="AM120" s="102"/>
      <c r="AN120" s="102"/>
      <c r="AO120" s="102"/>
      <c r="AP120" s="102" t="s">
        <v>15</v>
      </c>
      <c r="AQ120" s="102"/>
      <c r="AR120" s="102"/>
      <c r="AS120" s="102"/>
      <c r="AU120" s="102"/>
      <c r="AV120" s="102"/>
      <c r="AW120" s="102"/>
      <c r="AX120" s="102"/>
      <c r="AY120" s="102"/>
      <c r="AZ120" s="102"/>
      <c r="BA120" s="102"/>
      <c r="BB120" s="102"/>
      <c r="BC120" s="102"/>
      <c r="BD120" s="102"/>
      <c r="BE120" s="102"/>
      <c r="BF120" s="102"/>
      <c r="BG120" s="102"/>
      <c r="BH120" s="102"/>
      <c r="BI120" s="102"/>
      <c r="BJ120" s="102" t="s">
        <v>181</v>
      </c>
      <c r="BK120" s="102"/>
      <c r="BL120" s="102"/>
      <c r="BM120" s="102"/>
      <c r="BN120" s="102"/>
      <c r="BO120" s="102" t="s">
        <v>181</v>
      </c>
      <c r="BP120" s="102"/>
      <c r="BQ120" s="102"/>
      <c r="BR120" s="102"/>
    </row>
    <row r="121" spans="1:70" ht="13.5" x14ac:dyDescent="0.25">
      <c r="A121" s="21">
        <v>1</v>
      </c>
      <c r="B121" s="24" t="s">
        <v>106</v>
      </c>
      <c r="C121" s="24"/>
      <c r="D121" s="24"/>
      <c r="E121" s="22"/>
      <c r="V121" s="102"/>
      <c r="W121" s="102"/>
      <c r="X121" s="102"/>
      <c r="Y121" s="102"/>
      <c r="Z121" s="102"/>
      <c r="AA121" s="102"/>
      <c r="AB121" s="102"/>
      <c r="AC121" s="102"/>
      <c r="AD121" s="102"/>
      <c r="AE121" s="102"/>
      <c r="AF121" s="102"/>
      <c r="AG121" s="102"/>
      <c r="AH121" s="102"/>
      <c r="AI121" s="102"/>
      <c r="AJ121" s="102"/>
      <c r="AK121" s="102" t="s">
        <v>17</v>
      </c>
      <c r="AL121" s="102"/>
      <c r="AM121" s="102"/>
      <c r="AN121" s="102"/>
      <c r="AO121" s="102"/>
      <c r="AP121" s="102" t="s">
        <v>17</v>
      </c>
      <c r="AQ121" s="102"/>
      <c r="AR121" s="102"/>
      <c r="AS121" s="102"/>
      <c r="AU121" s="102"/>
      <c r="AV121" s="102"/>
      <c r="AW121" s="102"/>
      <c r="AX121" s="102"/>
      <c r="AY121" s="102"/>
      <c r="AZ121" s="102"/>
      <c r="BA121" s="102"/>
      <c r="BB121" s="102"/>
      <c r="BC121" s="102"/>
      <c r="BD121" s="102"/>
      <c r="BE121" s="102"/>
      <c r="BF121" s="102"/>
      <c r="BG121" s="102"/>
      <c r="BH121" s="102"/>
      <c r="BI121" s="102"/>
      <c r="BJ121" s="102" t="s">
        <v>19</v>
      </c>
      <c r="BK121" s="102"/>
      <c r="BL121" s="102"/>
      <c r="BM121" s="102"/>
      <c r="BN121" s="102"/>
      <c r="BO121" s="102" t="s">
        <v>19</v>
      </c>
      <c r="BP121" s="102"/>
      <c r="BQ121" s="102"/>
      <c r="BR121" s="102"/>
    </row>
    <row r="122" spans="1:70" ht="13.5" x14ac:dyDescent="0.25">
      <c r="A122" s="21">
        <v>2</v>
      </c>
      <c r="B122" s="24" t="s">
        <v>97</v>
      </c>
      <c r="C122" s="24"/>
      <c r="D122" s="24"/>
      <c r="E122" s="22"/>
      <c r="V122" s="102"/>
      <c r="W122" s="102"/>
      <c r="X122" s="102"/>
      <c r="Y122" s="102"/>
      <c r="Z122" s="102"/>
      <c r="AA122" s="102"/>
      <c r="AB122" s="102"/>
      <c r="AC122" s="102"/>
      <c r="AD122" s="102"/>
      <c r="AE122" s="102"/>
      <c r="AF122" s="102"/>
      <c r="AG122" s="102"/>
      <c r="AH122" s="102"/>
      <c r="AI122" s="102"/>
      <c r="AJ122" s="102"/>
      <c r="AK122" s="102" t="s">
        <v>20</v>
      </c>
      <c r="AL122" s="102"/>
      <c r="AM122" s="102"/>
      <c r="AN122" s="102"/>
      <c r="AO122" s="102"/>
      <c r="AP122" s="102" t="s">
        <v>20</v>
      </c>
      <c r="AQ122" s="102"/>
      <c r="AR122" s="102"/>
      <c r="AS122" s="102"/>
      <c r="AU122" s="102"/>
      <c r="AV122" s="102"/>
      <c r="AW122" s="102"/>
      <c r="AX122" s="102"/>
      <c r="AY122" s="102"/>
      <c r="AZ122" s="102"/>
      <c r="BA122" s="102"/>
      <c r="BB122" s="102"/>
      <c r="BC122" s="102"/>
      <c r="BD122" s="102"/>
      <c r="BE122" s="102"/>
      <c r="BF122" s="102"/>
      <c r="BG122" s="102"/>
      <c r="BH122" s="102"/>
      <c r="BI122" s="102"/>
      <c r="BJ122" s="102" t="s">
        <v>111</v>
      </c>
      <c r="BK122" s="102"/>
      <c r="BL122" s="102"/>
      <c r="BM122" s="102"/>
      <c r="BN122" s="102"/>
      <c r="BO122" s="102" t="s">
        <v>111</v>
      </c>
      <c r="BP122" s="102"/>
      <c r="BQ122" s="102"/>
      <c r="BR122" s="102"/>
    </row>
    <row r="123" spans="1:70" ht="13.5" x14ac:dyDescent="0.25">
      <c r="A123" s="21">
        <v>3</v>
      </c>
      <c r="B123" s="24" t="s">
        <v>19</v>
      </c>
      <c r="C123" s="24"/>
      <c r="D123" s="24"/>
      <c r="E123" s="22"/>
    </row>
    <row r="124" spans="1:70" ht="13.5" x14ac:dyDescent="0.25">
      <c r="A124" s="21">
        <v>4</v>
      </c>
      <c r="B124" s="24" t="s">
        <v>181</v>
      </c>
      <c r="C124" s="24"/>
      <c r="D124" s="24"/>
      <c r="E124" s="22"/>
    </row>
    <row r="125" spans="1:70" ht="13.5" x14ac:dyDescent="0.25">
      <c r="A125" s="21">
        <v>5</v>
      </c>
      <c r="B125" s="24" t="s">
        <v>196</v>
      </c>
      <c r="C125" s="24"/>
      <c r="D125" s="24"/>
      <c r="E125" s="22"/>
    </row>
    <row r="126" spans="1:70" ht="13.5" x14ac:dyDescent="0.25">
      <c r="A126" s="21">
        <v>10</v>
      </c>
      <c r="B126" s="24" t="s">
        <v>190</v>
      </c>
      <c r="C126" s="24"/>
      <c r="D126" s="24"/>
      <c r="E126" s="22"/>
    </row>
    <row r="127" spans="1:70" ht="13.5" x14ac:dyDescent="0.25">
      <c r="A127" s="21">
        <v>15</v>
      </c>
      <c r="B127" s="24" t="s">
        <v>191</v>
      </c>
      <c r="C127" s="24"/>
      <c r="D127" s="24"/>
      <c r="E127" s="22"/>
    </row>
    <row r="128" spans="1:70" ht="13.5" x14ac:dyDescent="0.25">
      <c r="A128" s="21">
        <v>20</v>
      </c>
      <c r="B128" s="24" t="s">
        <v>95</v>
      </c>
      <c r="C128" s="24"/>
      <c r="D128" s="24"/>
      <c r="E128" s="22"/>
    </row>
    <row r="129" spans="1:5" ht="13.5" x14ac:dyDescent="0.25">
      <c r="A129" s="21">
        <v>25</v>
      </c>
      <c r="B129" s="24" t="s">
        <v>101</v>
      </c>
      <c r="C129" s="24"/>
      <c r="D129" s="24"/>
      <c r="E129" s="22"/>
    </row>
    <row r="130" spans="1:5" ht="13.5" x14ac:dyDescent="0.25">
      <c r="A130" s="21">
        <v>50</v>
      </c>
      <c r="B130" s="24" t="s">
        <v>192</v>
      </c>
      <c r="C130" s="24"/>
      <c r="D130" s="24"/>
      <c r="E130" s="22"/>
    </row>
    <row r="131" spans="1:5" ht="13.5" x14ac:dyDescent="0.25">
      <c r="A131" s="21">
        <v>100</v>
      </c>
      <c r="B131" s="24" t="s">
        <v>108</v>
      </c>
      <c r="C131" s="24"/>
      <c r="D131" s="24"/>
      <c r="E131" s="22"/>
    </row>
    <row r="132" spans="1:5" ht="13.5" x14ac:dyDescent="0.25">
      <c r="A132" s="21">
        <v>150</v>
      </c>
      <c r="B132" s="24" t="s">
        <v>187</v>
      </c>
      <c r="C132" s="24"/>
      <c r="D132" s="24"/>
      <c r="E132" s="22"/>
    </row>
    <row r="133" spans="1:5" ht="13.5" x14ac:dyDescent="0.25">
      <c r="A133" s="21">
        <v>250</v>
      </c>
      <c r="B133" s="24" t="s">
        <v>182</v>
      </c>
      <c r="C133" s="24"/>
      <c r="D133" s="24"/>
      <c r="E133" s="22"/>
    </row>
    <row r="134" spans="1:5" ht="13.5" x14ac:dyDescent="0.25">
      <c r="A134" s="21">
        <v>500</v>
      </c>
      <c r="B134" s="24" t="s">
        <v>89</v>
      </c>
      <c r="C134" s="21"/>
      <c r="D134" s="21"/>
      <c r="E134" s="22"/>
    </row>
    <row r="135" spans="1:5" ht="13.5" x14ac:dyDescent="0.25">
      <c r="A135" s="21">
        <v>1000</v>
      </c>
      <c r="B135" s="24" t="s">
        <v>193</v>
      </c>
      <c r="C135" s="21"/>
      <c r="D135" s="21"/>
      <c r="E135" s="22"/>
    </row>
    <row r="136" spans="1:5" ht="13.5" x14ac:dyDescent="0.25">
      <c r="A136" s="21">
        <v>1500</v>
      </c>
      <c r="B136" s="24" t="s">
        <v>194</v>
      </c>
      <c r="C136" s="21"/>
      <c r="D136" s="21"/>
      <c r="E136" s="22"/>
    </row>
    <row r="137" spans="1:5" ht="13.5" x14ac:dyDescent="0.25">
      <c r="A137" s="21">
        <v>2500</v>
      </c>
      <c r="B137" s="24" t="s">
        <v>92</v>
      </c>
      <c r="C137" s="21"/>
      <c r="D137" s="21"/>
      <c r="E137" s="22"/>
    </row>
    <row r="138" spans="1:5" ht="13.5" x14ac:dyDescent="0.25">
      <c r="A138" s="21">
        <v>5000</v>
      </c>
      <c r="B138" s="24" t="s">
        <v>195</v>
      </c>
      <c r="C138" s="21"/>
      <c r="D138" s="21"/>
      <c r="E138" s="22"/>
    </row>
  </sheetData>
  <sheetProtection algorithmName="SHA-512" hashValue="c/+F0tE6N/bCadSkDZJse1TI9ZdzElImpgctiXGRIdFCPxEeSsa2LbBBApvs0X51NikKIP8VvCDyG1xP6A6alw==" saltValue="YtiR6T6m0ReMs9tD471IaQ==" spinCount="100000" sheet="1" objects="1" scenarios="1" pivotTables="0"/>
  <sortState ref="A119:B136">
    <sortCondition ref="A119"/>
  </sortState>
  <mergeCells count="14">
    <mergeCell ref="S4:S8"/>
    <mergeCell ref="T4:T8"/>
    <mergeCell ref="N4:N8"/>
    <mergeCell ref="O4:O8"/>
    <mergeCell ref="P4:P8"/>
    <mergeCell ref="R4:R8"/>
    <mergeCell ref="K4:K8"/>
    <mergeCell ref="Q4:Q8"/>
    <mergeCell ref="L4:L8"/>
    <mergeCell ref="G4:G8"/>
    <mergeCell ref="H4:H8"/>
    <mergeCell ref="I4:I8"/>
    <mergeCell ref="J4:J8"/>
    <mergeCell ref="M4:M8"/>
  </mergeCells>
  <phoneticPr fontId="14" type="noConversion"/>
  <hyperlinks>
    <hyperlink ref="A56" r:id="rId1"/>
    <hyperlink ref="A50" r:id="rId2"/>
    <hyperlink ref="A51" r:id="rId3"/>
    <hyperlink ref="A54" r:id="rId4"/>
    <hyperlink ref="A55" r:id="rId5"/>
    <hyperlink ref="A52" r:id="rId6"/>
    <hyperlink ref="A53" r:id="rId7"/>
    <hyperlink ref="A57" r:id="rId8"/>
    <hyperlink ref="A60" r:id="rId9"/>
    <hyperlink ref="A61" r:id="rId10"/>
    <hyperlink ref="A49" r:id="rId11"/>
    <hyperlink ref="A67" r:id="rId12" display="mailto:anz_sales@kaspersky.com"/>
    <hyperlink ref="A66" r:id="rId13"/>
    <hyperlink ref="A68" r:id="rId14"/>
    <hyperlink ref="A70" r:id="rId15"/>
    <hyperlink ref="A71" r:id="rId16"/>
    <hyperlink ref="A72" r:id="rId17"/>
  </hyperlinks>
  <pageMargins left="0.75" right="0.75" top="1" bottom="1" header="0.5" footer="0.5"/>
  <pageSetup paperSize="9" orientation="portrait" r:id="rId1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sheetPr>
  <dimension ref="A1:AC367"/>
  <sheetViews>
    <sheetView showGridLines="0" showRowColHeaders="0" workbookViewId="0">
      <selection activeCell="D3" sqref="D3"/>
    </sheetView>
  </sheetViews>
  <sheetFormatPr defaultRowHeight="12.75" x14ac:dyDescent="0.25"/>
  <cols>
    <col min="1" max="1" width="1.42578125" style="25" customWidth="1"/>
    <col min="2" max="2" width="8.5703125" style="28" hidden="1" customWidth="1"/>
    <col min="3" max="3" width="61.28515625" style="28" bestFit="1" customWidth="1"/>
    <col min="4" max="4" width="12.140625" style="28" hidden="1" customWidth="1"/>
    <col min="5" max="5" width="10.7109375" style="28" hidden="1" customWidth="1"/>
    <col min="6" max="6" width="15.28515625" style="28" hidden="1" customWidth="1"/>
    <col min="7" max="7" width="16.28515625" style="25" customWidth="1"/>
    <col min="8" max="8" width="8.140625" style="25" customWidth="1"/>
    <col min="9" max="9" width="9.42578125" style="25" customWidth="1"/>
    <col min="10" max="26" width="7.28515625" style="25" customWidth="1"/>
    <col min="27" max="27" width="7.7109375" style="25" customWidth="1"/>
    <col min="28" max="29" width="6.140625" style="25" customWidth="1"/>
    <col min="30" max="16384" width="9.140625" style="25"/>
  </cols>
  <sheetData>
    <row r="1" spans="1:29" s="4" customFormat="1" ht="7.5" customHeight="1" x14ac:dyDescent="0.2">
      <c r="A1" s="1"/>
      <c r="B1" s="1"/>
      <c r="C1" s="1"/>
      <c r="D1" s="2"/>
      <c r="E1" s="3"/>
      <c r="F1" s="3"/>
      <c r="G1" s="3"/>
      <c r="H1" s="3"/>
      <c r="I1" s="3"/>
      <c r="J1" s="3"/>
      <c r="K1" s="3"/>
      <c r="L1" s="3"/>
      <c r="M1" s="3"/>
      <c r="N1" s="3"/>
      <c r="O1" s="3"/>
      <c r="P1" s="3"/>
      <c r="Q1" s="3"/>
      <c r="R1" s="3"/>
      <c r="S1" s="3"/>
      <c r="T1" s="3"/>
    </row>
    <row r="2" spans="1:29" s="4" customFormat="1" ht="13.5" customHeight="1" x14ac:dyDescent="0.25">
      <c r="A2" s="5"/>
      <c r="B2" s="100"/>
      <c r="C2" s="100"/>
      <c r="D2" s="100"/>
      <c r="E2" s="100"/>
      <c r="F2" s="100"/>
      <c r="G2" s="100"/>
      <c r="H2" s="100"/>
      <c r="I2" s="100"/>
      <c r="J2" s="100"/>
      <c r="K2" s="100"/>
      <c r="L2" s="100"/>
      <c r="M2" s="100"/>
      <c r="N2" s="100"/>
      <c r="O2" s="100"/>
      <c r="P2" s="100"/>
      <c r="Q2" s="100"/>
      <c r="R2" s="100"/>
      <c r="S2" s="100"/>
      <c r="T2" s="100"/>
      <c r="U2" s="100"/>
      <c r="V2" s="100"/>
      <c r="W2" s="25"/>
      <c r="X2" s="25"/>
      <c r="Y2" s="25"/>
      <c r="Z2" s="25"/>
      <c r="AA2" s="25"/>
      <c r="AB2" s="25"/>
      <c r="AC2" s="25"/>
    </row>
    <row r="3" spans="1:29" s="4" customFormat="1" ht="13.5" customHeight="1" x14ac:dyDescent="0.25">
      <c r="A3" s="5"/>
      <c r="B3" s="100"/>
      <c r="C3" s="100"/>
      <c r="D3" s="100"/>
      <c r="E3" s="100"/>
      <c r="F3" s="100"/>
      <c r="G3" s="100"/>
      <c r="H3" s="100"/>
      <c r="I3" s="100"/>
      <c r="J3" s="100"/>
      <c r="K3" s="100"/>
      <c r="L3" s="100"/>
      <c r="M3" s="100"/>
      <c r="N3" s="100"/>
      <c r="O3" s="100"/>
      <c r="P3" s="100"/>
      <c r="Q3" s="100"/>
      <c r="R3" s="100"/>
      <c r="S3" s="100"/>
      <c r="T3" s="100"/>
      <c r="U3" s="100"/>
      <c r="V3" s="100"/>
      <c r="W3" s="25"/>
      <c r="X3" s="25"/>
      <c r="Y3" s="25"/>
      <c r="Z3" s="25"/>
      <c r="AA3" s="25"/>
      <c r="AB3" s="25"/>
      <c r="AC3" s="25"/>
    </row>
    <row r="4" spans="1:29" s="4" customFormat="1" ht="12.75" customHeight="1" x14ac:dyDescent="0.25">
      <c r="A4" s="5"/>
      <c r="B4" s="100"/>
      <c r="C4" s="100"/>
      <c r="D4" s="100"/>
      <c r="E4" s="100"/>
      <c r="F4" s="100"/>
      <c r="G4" s="100"/>
      <c r="H4" s="100"/>
      <c r="I4" s="100"/>
      <c r="J4" s="100"/>
      <c r="K4" s="100"/>
      <c r="L4" s="100"/>
      <c r="M4" s="100"/>
      <c r="N4" s="100"/>
      <c r="O4" s="100"/>
      <c r="P4" s="100"/>
      <c r="Q4" s="100"/>
      <c r="R4" s="100"/>
      <c r="S4" s="100"/>
      <c r="T4" s="100"/>
      <c r="U4" s="100"/>
      <c r="V4" s="100"/>
      <c r="W4" s="25"/>
      <c r="X4" s="25"/>
      <c r="Y4" s="25"/>
      <c r="Z4" s="25"/>
      <c r="AA4" s="25"/>
      <c r="AB4" s="25"/>
      <c r="AC4" s="25"/>
    </row>
    <row r="5" spans="1:29" s="4" customFormat="1" ht="4.5" customHeight="1" x14ac:dyDescent="0.25">
      <c r="A5" s="5"/>
      <c r="B5" s="5"/>
      <c r="C5" s="5"/>
      <c r="D5" s="5"/>
      <c r="E5" s="5"/>
      <c r="F5" s="5"/>
      <c r="G5" s="5"/>
      <c r="H5" s="5"/>
      <c r="I5" s="5"/>
      <c r="J5" s="5"/>
      <c r="K5" s="5"/>
      <c r="L5" s="5"/>
      <c r="M5" s="5"/>
      <c r="N5" s="5"/>
      <c r="O5" s="5"/>
      <c r="P5" s="5"/>
      <c r="Q5" s="5"/>
      <c r="R5" s="5"/>
      <c r="S5" s="5"/>
      <c r="T5" s="5"/>
      <c r="U5" s="5"/>
      <c r="V5" s="5"/>
      <c r="W5" s="25"/>
      <c r="X5" s="25"/>
      <c r="Y5" s="25"/>
      <c r="Z5" s="25"/>
      <c r="AA5" s="25"/>
      <c r="AB5" s="25"/>
      <c r="AC5" s="25"/>
    </row>
    <row r="6" spans="1:29" s="6" customFormat="1" ht="3.75" customHeight="1" x14ac:dyDescent="0.25">
      <c r="B6" s="29"/>
      <c r="C6" s="29"/>
      <c r="D6" s="29"/>
      <c r="E6" s="29"/>
      <c r="F6" s="29"/>
      <c r="G6" s="29"/>
      <c r="H6" s="29"/>
      <c r="I6" s="29"/>
      <c r="J6" s="29"/>
      <c r="K6" s="29"/>
      <c r="L6" s="29"/>
      <c r="M6" s="29"/>
      <c r="N6" s="29"/>
      <c r="O6" s="29"/>
      <c r="P6" s="29"/>
      <c r="Q6" s="29"/>
      <c r="R6" s="29"/>
      <c r="S6" s="29"/>
      <c r="T6" s="29"/>
      <c r="U6" s="29"/>
      <c r="V6" s="29"/>
      <c r="W6" s="25"/>
      <c r="X6" s="25"/>
      <c r="Y6" s="25"/>
      <c r="Z6" s="25"/>
      <c r="AA6" s="25"/>
      <c r="AB6" s="25"/>
      <c r="AC6" s="25"/>
    </row>
    <row r="7" spans="1:29" s="6" customFormat="1" ht="10.5" customHeight="1" x14ac:dyDescent="0.25">
      <c r="B7" s="31"/>
      <c r="C7" s="69" t="str">
        <f ca="1">CONCATENATE("Price List applicable for ",Data!A9,". Effective from ",Data!A11,". ")</f>
        <v xml:space="preserve">Price List applicable for Russian Federation. Effective from January 1st 2016. </v>
      </c>
      <c r="D7" s="30"/>
      <c r="E7" s="304"/>
      <c r="F7" s="30"/>
      <c r="G7" s="304"/>
      <c r="H7" s="30"/>
      <c r="I7" s="30"/>
      <c r="J7" s="304"/>
      <c r="K7" s="30"/>
      <c r="L7" s="30"/>
      <c r="M7" s="30"/>
      <c r="N7" s="304" t="s">
        <v>2273</v>
      </c>
      <c r="O7" s="304"/>
      <c r="P7" s="30"/>
      <c r="Q7" s="30"/>
      <c r="R7" s="30"/>
      <c r="S7" s="30"/>
      <c r="T7" s="30"/>
      <c r="U7" s="30"/>
      <c r="V7" s="30"/>
      <c r="W7" s="25"/>
      <c r="X7" s="25"/>
      <c r="Y7" s="25"/>
      <c r="Z7" s="25"/>
      <c r="AA7" s="25"/>
      <c r="AB7" s="25"/>
      <c r="AC7" s="25"/>
    </row>
    <row r="8" spans="1:29" s="6" customFormat="1" ht="10.5" customHeight="1" x14ac:dyDescent="0.25">
      <c r="B8" s="31"/>
      <c r="C8" s="65" t="str">
        <f ca="1">CONCATENATE(Data!A5,". ",Data!A7)</f>
        <v>Kaspersky Lab. 39A/3 Leningradskoe Shosse Moscow, 125212. sales@kaspersky.com</v>
      </c>
      <c r="D8" s="305"/>
      <c r="E8" s="305"/>
      <c r="F8" s="305"/>
      <c r="G8" s="305"/>
      <c r="H8" s="305"/>
      <c r="I8" s="305"/>
      <c r="J8" s="305"/>
      <c r="K8" s="305"/>
      <c r="L8" s="306"/>
      <c r="M8" s="306"/>
      <c r="N8" s="305" t="s">
        <v>2274</v>
      </c>
      <c r="O8" s="304"/>
      <c r="P8" s="30"/>
      <c r="Q8" s="30"/>
      <c r="R8" s="30"/>
      <c r="S8" s="30"/>
      <c r="T8" s="30"/>
      <c r="U8" s="30"/>
      <c r="V8" s="30"/>
      <c r="W8" s="25"/>
      <c r="X8" s="25"/>
      <c r="Y8" s="25"/>
      <c r="Z8" s="25"/>
      <c r="AA8" s="25"/>
      <c r="AB8" s="25"/>
      <c r="AC8" s="25"/>
    </row>
    <row r="9" spans="1:29" ht="13.5" x14ac:dyDescent="0.25">
      <c r="A9" s="26"/>
      <c r="B9" s="327" t="s">
        <v>214</v>
      </c>
      <c r="C9" s="316"/>
      <c r="D9" s="316"/>
      <c r="E9" s="316"/>
      <c r="F9" s="316"/>
      <c r="G9" s="316"/>
      <c r="H9" s="316"/>
      <c r="I9" s="316"/>
      <c r="J9" s="329" t="s">
        <v>209</v>
      </c>
      <c r="K9" s="326"/>
      <c r="L9" s="326"/>
      <c r="M9" s="326"/>
      <c r="N9" s="326"/>
      <c r="O9" s="326"/>
      <c r="P9" s="326"/>
      <c r="Q9" s="326"/>
      <c r="R9" s="326"/>
      <c r="S9" s="326"/>
      <c r="T9" s="326"/>
      <c r="U9" s="326"/>
      <c r="V9" s="309"/>
      <c r="W9"/>
    </row>
    <row r="10" spans="1:29" ht="57.75" x14ac:dyDescent="0.25">
      <c r="A10" s="26"/>
      <c r="B10" s="327" t="s">
        <v>126</v>
      </c>
      <c r="C10" s="328" t="s">
        <v>127</v>
      </c>
      <c r="D10" s="328" t="s">
        <v>128</v>
      </c>
      <c r="E10" s="328" t="s">
        <v>208</v>
      </c>
      <c r="F10" s="328" t="s">
        <v>207</v>
      </c>
      <c r="G10" s="328" t="s">
        <v>130</v>
      </c>
      <c r="H10" s="328" t="s">
        <v>212</v>
      </c>
      <c r="I10" s="328" t="s">
        <v>132</v>
      </c>
      <c r="J10" s="330" t="s">
        <v>300</v>
      </c>
      <c r="K10" s="330" t="s">
        <v>302</v>
      </c>
      <c r="L10" s="330" t="s">
        <v>304</v>
      </c>
      <c r="M10" s="330" t="s">
        <v>306</v>
      </c>
      <c r="N10" s="330" t="s">
        <v>308</v>
      </c>
      <c r="O10" s="330" t="s">
        <v>46</v>
      </c>
      <c r="P10" s="330" t="s">
        <v>202</v>
      </c>
      <c r="Q10" s="330" t="s">
        <v>48</v>
      </c>
      <c r="R10" s="330" t="s">
        <v>50</v>
      </c>
      <c r="S10" s="330" t="s">
        <v>204</v>
      </c>
      <c r="T10" s="330" t="s">
        <v>52</v>
      </c>
      <c r="U10" s="330" t="s">
        <v>54</v>
      </c>
      <c r="V10" s="331" t="s">
        <v>206</v>
      </c>
      <c r="W10"/>
    </row>
    <row r="11" spans="1:29" ht="13.5" x14ac:dyDescent="0.25">
      <c r="B11" s="311">
        <v>3010</v>
      </c>
      <c r="C11" s="307" t="s">
        <v>2024</v>
      </c>
      <c r="D11" s="307" t="s">
        <v>2216</v>
      </c>
      <c r="E11" s="307" t="s">
        <v>144</v>
      </c>
      <c r="F11" s="307" t="s">
        <v>144</v>
      </c>
      <c r="G11" s="307" t="s">
        <v>144</v>
      </c>
      <c r="H11" s="307" t="s">
        <v>144</v>
      </c>
      <c r="I11" s="307" t="s">
        <v>144</v>
      </c>
      <c r="J11" s="332"/>
      <c r="K11" s="332"/>
      <c r="L11" s="332"/>
      <c r="M11" s="332"/>
      <c r="N11" s="332"/>
      <c r="O11" s="332"/>
      <c r="P11" s="332"/>
      <c r="Q11" s="332"/>
      <c r="R11" s="332"/>
      <c r="S11" s="332"/>
      <c r="T11" s="332"/>
      <c r="U11" s="332"/>
      <c r="V11" s="332"/>
      <c r="W11"/>
    </row>
    <row r="12" spans="1:29" ht="13.5" x14ac:dyDescent="0.25">
      <c r="B12" s="313">
        <v>3011</v>
      </c>
      <c r="C12" s="307" t="s">
        <v>2240</v>
      </c>
      <c r="D12" s="307" t="s">
        <v>2224</v>
      </c>
      <c r="E12" s="307" t="s">
        <v>45</v>
      </c>
      <c r="F12" s="307" t="s">
        <v>2003</v>
      </c>
      <c r="G12" s="307" t="s">
        <v>184</v>
      </c>
      <c r="H12" s="307" t="s">
        <v>38</v>
      </c>
      <c r="I12" s="307" t="s">
        <v>2229</v>
      </c>
      <c r="J12" s="328"/>
      <c r="K12" s="328"/>
      <c r="L12" s="328"/>
      <c r="M12" s="328"/>
      <c r="N12" s="328">
        <v>1298</v>
      </c>
      <c r="O12" s="328">
        <v>1066</v>
      </c>
      <c r="P12" s="328">
        <v>990</v>
      </c>
      <c r="Q12" s="328">
        <v>957</v>
      </c>
      <c r="R12" s="328"/>
      <c r="S12" s="328"/>
      <c r="T12" s="328"/>
      <c r="U12" s="328"/>
      <c r="V12" s="328"/>
      <c r="W12"/>
    </row>
    <row r="13" spans="1:29" ht="13.5" x14ac:dyDescent="0.25">
      <c r="B13" s="313">
        <v>4010</v>
      </c>
      <c r="C13" s="307" t="s">
        <v>320</v>
      </c>
      <c r="D13" s="307" t="s">
        <v>144</v>
      </c>
      <c r="E13" s="307" t="s">
        <v>144</v>
      </c>
      <c r="F13" s="307" t="s">
        <v>144</v>
      </c>
      <c r="G13" s="307" t="s">
        <v>144</v>
      </c>
      <c r="H13" s="307" t="s">
        <v>144</v>
      </c>
      <c r="I13" s="307" t="s">
        <v>144</v>
      </c>
      <c r="J13" s="328"/>
      <c r="K13" s="328"/>
      <c r="L13" s="328"/>
      <c r="M13" s="328"/>
      <c r="N13" s="328"/>
      <c r="O13" s="328"/>
      <c r="P13" s="328"/>
      <c r="Q13" s="328"/>
      <c r="R13" s="328"/>
      <c r="S13" s="328"/>
      <c r="T13" s="328"/>
      <c r="U13" s="328"/>
      <c r="V13" s="328"/>
      <c r="W13"/>
    </row>
    <row r="14" spans="1:29" ht="13.5" x14ac:dyDescent="0.25">
      <c r="B14" s="313">
        <v>4011</v>
      </c>
      <c r="C14" s="307" t="s">
        <v>471</v>
      </c>
      <c r="D14" s="307" t="s">
        <v>44</v>
      </c>
      <c r="E14" s="307" t="s">
        <v>45</v>
      </c>
      <c r="F14" s="307" t="s">
        <v>44</v>
      </c>
      <c r="G14" s="307" t="s">
        <v>184</v>
      </c>
      <c r="H14" s="307" t="s">
        <v>38</v>
      </c>
      <c r="I14" s="307" t="s">
        <v>473</v>
      </c>
      <c r="J14" s="328"/>
      <c r="K14" s="328"/>
      <c r="L14" s="328"/>
      <c r="M14" s="328"/>
      <c r="N14" s="328">
        <v>1392</v>
      </c>
      <c r="O14" s="328">
        <v>1155</v>
      </c>
      <c r="P14" s="328">
        <v>1117</v>
      </c>
      <c r="Q14" s="328">
        <v>1046</v>
      </c>
      <c r="R14" s="328">
        <v>979</v>
      </c>
      <c r="S14" s="328"/>
      <c r="T14" s="328"/>
      <c r="U14" s="328"/>
      <c r="V14" s="328"/>
      <c r="W14"/>
    </row>
    <row r="15" spans="1:29" ht="13.5" x14ac:dyDescent="0.25">
      <c r="B15" s="313">
        <v>4012</v>
      </c>
      <c r="C15" s="307" t="s">
        <v>613</v>
      </c>
      <c r="D15" s="307" t="s">
        <v>44</v>
      </c>
      <c r="E15" s="307" t="s">
        <v>45</v>
      </c>
      <c r="F15" s="307" t="s">
        <v>44</v>
      </c>
      <c r="G15" s="307" t="s">
        <v>184</v>
      </c>
      <c r="H15" s="307" t="s">
        <v>38</v>
      </c>
      <c r="I15" s="307" t="s">
        <v>631</v>
      </c>
      <c r="J15" s="328"/>
      <c r="K15" s="328"/>
      <c r="L15" s="328"/>
      <c r="M15" s="328"/>
      <c r="N15" s="328"/>
      <c r="O15" s="328">
        <v>1921</v>
      </c>
      <c r="P15" s="328">
        <v>1858</v>
      </c>
      <c r="Q15" s="328">
        <v>1739</v>
      </c>
      <c r="R15" s="328">
        <v>1628</v>
      </c>
      <c r="S15" s="328">
        <v>1572</v>
      </c>
      <c r="T15" s="328">
        <v>1452</v>
      </c>
      <c r="U15" s="328">
        <v>1330</v>
      </c>
      <c r="V15" s="328">
        <v>1257</v>
      </c>
      <c r="W15"/>
    </row>
    <row r="16" spans="1:29" ht="13.5" x14ac:dyDescent="0.25">
      <c r="B16" s="313">
        <v>4013</v>
      </c>
      <c r="C16" s="307" t="s">
        <v>885</v>
      </c>
      <c r="D16" s="307" t="s">
        <v>44</v>
      </c>
      <c r="E16" s="307" t="s">
        <v>45</v>
      </c>
      <c r="F16" s="307" t="s">
        <v>44</v>
      </c>
      <c r="G16" s="307" t="s">
        <v>184</v>
      </c>
      <c r="H16" s="307" t="s">
        <v>38</v>
      </c>
      <c r="I16" s="307" t="s">
        <v>897</v>
      </c>
      <c r="J16" s="328"/>
      <c r="K16" s="328"/>
      <c r="L16" s="328"/>
      <c r="M16" s="328"/>
      <c r="N16" s="328"/>
      <c r="O16" s="328">
        <v>2786</v>
      </c>
      <c r="P16" s="328">
        <v>2694</v>
      </c>
      <c r="Q16" s="328">
        <v>2523</v>
      </c>
      <c r="R16" s="328">
        <v>2362</v>
      </c>
      <c r="S16" s="328">
        <v>2280</v>
      </c>
      <c r="T16" s="328">
        <v>2105</v>
      </c>
      <c r="U16" s="328">
        <v>1928</v>
      </c>
      <c r="V16" s="328">
        <v>1823</v>
      </c>
      <c r="W16"/>
    </row>
    <row r="17" spans="2:23" ht="13.5" x14ac:dyDescent="0.25">
      <c r="B17" s="313">
        <v>4510</v>
      </c>
      <c r="C17" s="307" t="s">
        <v>283</v>
      </c>
      <c r="D17" s="307"/>
      <c r="E17" s="307" t="s">
        <v>144</v>
      </c>
      <c r="F17" s="307" t="s">
        <v>144</v>
      </c>
      <c r="G17" s="307" t="s">
        <v>144</v>
      </c>
      <c r="H17" s="307" t="s">
        <v>144</v>
      </c>
      <c r="I17" s="307" t="s">
        <v>144</v>
      </c>
      <c r="J17" s="328"/>
      <c r="K17" s="328"/>
      <c r="L17" s="328"/>
      <c r="M17" s="328"/>
      <c r="N17" s="328"/>
      <c r="O17" s="328"/>
      <c r="P17" s="328"/>
      <c r="Q17" s="328"/>
      <c r="R17" s="328"/>
      <c r="S17" s="328"/>
      <c r="T17" s="328"/>
      <c r="U17" s="328"/>
      <c r="V17" s="328"/>
      <c r="W17"/>
    </row>
    <row r="18" spans="2:23" ht="13.5" x14ac:dyDescent="0.25">
      <c r="B18" s="313">
        <v>4511</v>
      </c>
      <c r="C18" s="307" t="s">
        <v>1158</v>
      </c>
      <c r="D18" s="307" t="s">
        <v>2133</v>
      </c>
      <c r="E18" s="307" t="s">
        <v>45</v>
      </c>
      <c r="F18" s="307" t="s">
        <v>225</v>
      </c>
      <c r="G18" s="307" t="s">
        <v>184</v>
      </c>
      <c r="H18" s="307" t="s">
        <v>38</v>
      </c>
      <c r="I18" s="307" t="s">
        <v>1176</v>
      </c>
      <c r="J18" s="328"/>
      <c r="K18" s="328"/>
      <c r="L18" s="328"/>
      <c r="M18" s="328"/>
      <c r="N18" s="328"/>
      <c r="O18" s="328">
        <v>1246.5</v>
      </c>
      <c r="P18" s="328">
        <v>1127.5</v>
      </c>
      <c r="Q18" s="328">
        <v>1020</v>
      </c>
      <c r="R18" s="328">
        <v>922.5</v>
      </c>
      <c r="S18" s="328">
        <v>834.4</v>
      </c>
      <c r="T18" s="328">
        <v>754.8</v>
      </c>
      <c r="U18" s="328">
        <v>682.7</v>
      </c>
      <c r="V18" s="328">
        <v>617.5</v>
      </c>
      <c r="W18"/>
    </row>
    <row r="19" spans="2:23" ht="13.5" x14ac:dyDescent="0.25">
      <c r="B19" s="313">
        <v>4515</v>
      </c>
      <c r="C19" s="307" t="s">
        <v>2272</v>
      </c>
      <c r="D19" s="307" t="s">
        <v>2133</v>
      </c>
      <c r="E19" s="307" t="s">
        <v>45</v>
      </c>
      <c r="F19" s="307" t="s">
        <v>242</v>
      </c>
      <c r="G19" s="307" t="s">
        <v>345</v>
      </c>
      <c r="H19" s="307" t="s">
        <v>38</v>
      </c>
      <c r="I19" s="307" t="s">
        <v>2155</v>
      </c>
      <c r="J19" s="328"/>
      <c r="K19" s="328"/>
      <c r="L19" s="328"/>
      <c r="M19" s="328"/>
      <c r="N19" s="328"/>
      <c r="O19" s="328">
        <v>1040</v>
      </c>
      <c r="P19" s="328">
        <v>940.7</v>
      </c>
      <c r="Q19" s="328">
        <v>851</v>
      </c>
      <c r="R19" s="328">
        <v>769.7</v>
      </c>
      <c r="S19" s="328">
        <v>696.2</v>
      </c>
      <c r="T19" s="328">
        <v>629.70000000000005</v>
      </c>
      <c r="U19" s="328">
        <v>569.6</v>
      </c>
      <c r="V19" s="328">
        <v>515.20000000000005</v>
      </c>
      <c r="W19"/>
    </row>
    <row r="20" spans="2:23" ht="13.5" x14ac:dyDescent="0.25">
      <c r="B20" s="313">
        <v>4521</v>
      </c>
      <c r="C20" s="307" t="s">
        <v>1249</v>
      </c>
      <c r="D20" s="307" t="s">
        <v>44</v>
      </c>
      <c r="E20" s="307" t="s">
        <v>45</v>
      </c>
      <c r="F20" s="307" t="s">
        <v>225</v>
      </c>
      <c r="G20" s="307" t="s">
        <v>184</v>
      </c>
      <c r="H20" s="307" t="s">
        <v>38</v>
      </c>
      <c r="I20" s="307" t="s">
        <v>1265</v>
      </c>
      <c r="J20" s="328"/>
      <c r="K20" s="328"/>
      <c r="L20" s="328"/>
      <c r="M20" s="328"/>
      <c r="N20" s="328"/>
      <c r="O20" s="328">
        <v>739</v>
      </c>
      <c r="P20" s="328">
        <v>691</v>
      </c>
      <c r="Q20" s="328">
        <v>647</v>
      </c>
      <c r="R20" s="328">
        <v>605</v>
      </c>
      <c r="S20" s="328">
        <v>592</v>
      </c>
      <c r="T20" s="328">
        <v>554</v>
      </c>
      <c r="U20" s="328">
        <v>518</v>
      </c>
      <c r="V20" s="328">
        <v>506</v>
      </c>
      <c r="W20"/>
    </row>
    <row r="21" spans="2:23" ht="13.5" x14ac:dyDescent="0.25">
      <c r="B21" s="313">
        <v>4531</v>
      </c>
      <c r="C21" s="307" t="s">
        <v>997</v>
      </c>
      <c r="D21" s="307" t="s">
        <v>225</v>
      </c>
      <c r="E21" s="307" t="s">
        <v>45</v>
      </c>
      <c r="F21" s="307" t="s">
        <v>225</v>
      </c>
      <c r="G21" s="307" t="s">
        <v>184</v>
      </c>
      <c r="H21" s="307" t="s">
        <v>38</v>
      </c>
      <c r="I21" s="307" t="s">
        <v>996</v>
      </c>
      <c r="J21" s="328"/>
      <c r="K21" s="328"/>
      <c r="L21" s="328"/>
      <c r="M21" s="328"/>
      <c r="N21" s="328"/>
      <c r="O21" s="328">
        <v>1098</v>
      </c>
      <c r="P21" s="328">
        <v>998</v>
      </c>
      <c r="Q21" s="328">
        <v>914</v>
      </c>
      <c r="R21" s="328">
        <v>834</v>
      </c>
      <c r="S21" s="328">
        <v>794</v>
      </c>
      <c r="T21" s="328">
        <v>720</v>
      </c>
      <c r="U21" s="328">
        <v>646</v>
      </c>
      <c r="V21" s="328">
        <v>605</v>
      </c>
      <c r="W21"/>
    </row>
    <row r="22" spans="2:23" ht="13.5" x14ac:dyDescent="0.25">
      <c r="B22" s="313">
        <v>4535</v>
      </c>
      <c r="C22" s="307" t="s">
        <v>2271</v>
      </c>
      <c r="D22" s="307" t="s">
        <v>225</v>
      </c>
      <c r="E22" s="307" t="s">
        <v>45</v>
      </c>
      <c r="F22" s="307"/>
      <c r="G22" s="307" t="s">
        <v>345</v>
      </c>
      <c r="H22" s="307" t="s">
        <v>38</v>
      </c>
      <c r="I22" s="307" t="s">
        <v>2137</v>
      </c>
      <c r="J22" s="328"/>
      <c r="K22" s="328"/>
      <c r="L22" s="328"/>
      <c r="M22" s="328"/>
      <c r="N22" s="328"/>
      <c r="O22" s="328">
        <v>968</v>
      </c>
      <c r="P22" s="328">
        <v>880</v>
      </c>
      <c r="Q22" s="328">
        <v>805</v>
      </c>
      <c r="R22" s="328">
        <v>735</v>
      </c>
      <c r="S22" s="328">
        <v>700</v>
      </c>
      <c r="T22" s="328">
        <v>634</v>
      </c>
      <c r="U22" s="328">
        <v>569</v>
      </c>
      <c r="V22" s="328">
        <v>534</v>
      </c>
      <c r="W22"/>
    </row>
    <row r="23" spans="2:23" ht="13.5" x14ac:dyDescent="0.25">
      <c r="B23" s="313">
        <v>4541</v>
      </c>
      <c r="C23" s="307" t="s">
        <v>634</v>
      </c>
      <c r="D23" s="307" t="s">
        <v>2123</v>
      </c>
      <c r="E23" s="307" t="s">
        <v>45</v>
      </c>
      <c r="F23" s="307" t="s">
        <v>2124</v>
      </c>
      <c r="G23" s="307" t="s">
        <v>184</v>
      </c>
      <c r="H23" s="307" t="s">
        <v>38</v>
      </c>
      <c r="I23" s="307" t="s">
        <v>646</v>
      </c>
      <c r="J23" s="328"/>
      <c r="K23" s="328"/>
      <c r="L23" s="328"/>
      <c r="M23" s="328"/>
      <c r="N23" s="328"/>
      <c r="O23" s="328">
        <v>1921</v>
      </c>
      <c r="P23" s="328">
        <v>1858</v>
      </c>
      <c r="Q23" s="328">
        <v>1739</v>
      </c>
      <c r="R23" s="328">
        <v>1628</v>
      </c>
      <c r="S23" s="328">
        <v>1572</v>
      </c>
      <c r="T23" s="328">
        <v>1452</v>
      </c>
      <c r="U23" s="328">
        <v>1330</v>
      </c>
      <c r="V23" s="328">
        <v>1257</v>
      </c>
      <c r="W23"/>
    </row>
    <row r="24" spans="2:23" ht="13.5" x14ac:dyDescent="0.25">
      <c r="B24" s="313">
        <v>4561</v>
      </c>
      <c r="C24" s="307" t="s">
        <v>2440</v>
      </c>
      <c r="D24" s="307" t="s">
        <v>225</v>
      </c>
      <c r="E24" s="307" t="s">
        <v>45</v>
      </c>
      <c r="F24" s="307" t="s">
        <v>225</v>
      </c>
      <c r="G24" s="307" t="s">
        <v>184</v>
      </c>
      <c r="H24" s="307" t="s">
        <v>38</v>
      </c>
      <c r="I24" s="307" t="s">
        <v>396</v>
      </c>
      <c r="J24" s="328"/>
      <c r="K24" s="328"/>
      <c r="L24" s="328"/>
      <c r="M24" s="328"/>
      <c r="N24" s="328"/>
      <c r="O24" s="328">
        <v>895</v>
      </c>
      <c r="P24" s="328">
        <v>865</v>
      </c>
      <c r="Q24" s="328">
        <v>810</v>
      </c>
      <c r="R24" s="328">
        <v>759</v>
      </c>
      <c r="S24" s="328">
        <v>732</v>
      </c>
      <c r="T24" s="328">
        <v>676</v>
      </c>
      <c r="U24" s="328">
        <v>619</v>
      </c>
      <c r="V24" s="328">
        <v>586</v>
      </c>
      <c r="W24"/>
    </row>
    <row r="25" spans="2:23" ht="13.5" x14ac:dyDescent="0.25">
      <c r="B25" s="313">
        <v>4562</v>
      </c>
      <c r="C25" s="307" t="s">
        <v>2439</v>
      </c>
      <c r="D25" s="307" t="s">
        <v>2278</v>
      </c>
      <c r="E25" s="307" t="s">
        <v>45</v>
      </c>
      <c r="F25" s="307" t="s">
        <v>2430</v>
      </c>
      <c r="G25" s="307" t="s">
        <v>184</v>
      </c>
      <c r="H25" s="307" t="s">
        <v>38</v>
      </c>
      <c r="I25" s="307" t="s">
        <v>2297</v>
      </c>
      <c r="J25" s="328">
        <v>460000</v>
      </c>
      <c r="K25" s="328">
        <v>460000</v>
      </c>
      <c r="L25" s="328">
        <v>460000</v>
      </c>
      <c r="M25" s="328">
        <v>460000</v>
      </c>
      <c r="N25" s="328">
        <v>320000</v>
      </c>
      <c r="O25" s="328">
        <v>300000</v>
      </c>
      <c r="P25" s="328">
        <v>270000</v>
      </c>
      <c r="Q25" s="328">
        <v>250000</v>
      </c>
      <c r="R25" s="328">
        <v>250000</v>
      </c>
      <c r="S25" s="328">
        <v>250000</v>
      </c>
      <c r="T25" s="328">
        <v>250000</v>
      </c>
      <c r="U25" s="328">
        <v>250000</v>
      </c>
      <c r="V25" s="328">
        <v>250000</v>
      </c>
      <c r="W25"/>
    </row>
    <row r="26" spans="2:23" ht="13.5" x14ac:dyDescent="0.25">
      <c r="B26" s="313">
        <v>4571</v>
      </c>
      <c r="C26" s="307" t="s">
        <v>492</v>
      </c>
      <c r="D26" s="307" t="s">
        <v>164</v>
      </c>
      <c r="E26" s="307" t="s">
        <v>45</v>
      </c>
      <c r="F26" s="307" t="s">
        <v>225</v>
      </c>
      <c r="G26" s="307" t="s">
        <v>184</v>
      </c>
      <c r="H26" s="307" t="s">
        <v>38</v>
      </c>
      <c r="I26" s="307" t="s">
        <v>510</v>
      </c>
      <c r="J26" s="328"/>
      <c r="K26" s="328"/>
      <c r="L26" s="328"/>
      <c r="M26" s="328"/>
      <c r="N26" s="328"/>
      <c r="O26" s="328">
        <v>396</v>
      </c>
      <c r="P26" s="328">
        <v>383</v>
      </c>
      <c r="Q26" s="328">
        <v>359</v>
      </c>
      <c r="R26" s="328">
        <v>336</v>
      </c>
      <c r="S26" s="328">
        <v>324</v>
      </c>
      <c r="T26" s="328">
        <v>299</v>
      </c>
      <c r="U26" s="328">
        <v>274</v>
      </c>
      <c r="V26" s="328">
        <v>259</v>
      </c>
      <c r="W26"/>
    </row>
    <row r="27" spans="2:23" ht="13.5" x14ac:dyDescent="0.25">
      <c r="B27" s="313">
        <v>4582</v>
      </c>
      <c r="C27" s="307" t="s">
        <v>1350</v>
      </c>
      <c r="D27" s="307" t="s">
        <v>289</v>
      </c>
      <c r="E27" s="307" t="s">
        <v>45</v>
      </c>
      <c r="F27" s="307" t="s">
        <v>290</v>
      </c>
      <c r="G27" s="307" t="s">
        <v>184</v>
      </c>
      <c r="H27" s="307" t="s">
        <v>38</v>
      </c>
      <c r="I27" s="307" t="s">
        <v>1352</v>
      </c>
      <c r="J27" s="328"/>
      <c r="K27" s="328"/>
      <c r="L27" s="328"/>
      <c r="M27" s="328"/>
      <c r="N27" s="328"/>
      <c r="O27" s="328">
        <v>1921</v>
      </c>
      <c r="P27" s="328">
        <v>1858</v>
      </c>
      <c r="Q27" s="328">
        <v>1739</v>
      </c>
      <c r="R27" s="328">
        <v>1628</v>
      </c>
      <c r="S27" s="328">
        <v>1572</v>
      </c>
      <c r="T27" s="328">
        <v>1452</v>
      </c>
      <c r="U27" s="328">
        <v>1330</v>
      </c>
      <c r="V27" s="328">
        <v>1257</v>
      </c>
      <c r="W27"/>
    </row>
    <row r="28" spans="2:23" ht="13.5" x14ac:dyDescent="0.25">
      <c r="B28" s="313">
        <v>4583</v>
      </c>
      <c r="C28" s="307" t="s">
        <v>1582</v>
      </c>
      <c r="D28" s="307" t="s">
        <v>299</v>
      </c>
      <c r="E28" s="307" t="s">
        <v>45</v>
      </c>
      <c r="F28" s="307" t="s">
        <v>282</v>
      </c>
      <c r="G28" s="307" t="s">
        <v>184</v>
      </c>
      <c r="H28" s="307" t="s">
        <v>38</v>
      </c>
      <c r="I28" s="307" t="s">
        <v>1584</v>
      </c>
      <c r="J28" s="328">
        <v>6605</v>
      </c>
      <c r="K28" s="328">
        <v>6605</v>
      </c>
      <c r="L28" s="328">
        <v>6605</v>
      </c>
      <c r="M28" s="328">
        <v>6605</v>
      </c>
      <c r="N28" s="328">
        <v>6605</v>
      </c>
      <c r="O28" s="328">
        <v>6605</v>
      </c>
      <c r="P28" s="328">
        <v>6387</v>
      </c>
      <c r="Q28" s="328">
        <v>5981</v>
      </c>
      <c r="R28" s="328">
        <v>5599</v>
      </c>
      <c r="S28" s="328">
        <v>5405</v>
      </c>
      <c r="T28" s="328">
        <v>4991</v>
      </c>
      <c r="U28" s="328">
        <v>4572</v>
      </c>
      <c r="V28" s="328">
        <v>4324</v>
      </c>
      <c r="W28"/>
    </row>
    <row r="29" spans="2:23" ht="13.5" x14ac:dyDescent="0.25">
      <c r="B29" s="313">
        <v>4584</v>
      </c>
      <c r="C29" s="307" t="s">
        <v>1441</v>
      </c>
      <c r="D29" s="307" t="s">
        <v>338</v>
      </c>
      <c r="E29" s="307" t="s">
        <v>45</v>
      </c>
      <c r="F29" s="307" t="s">
        <v>338</v>
      </c>
      <c r="G29" s="307" t="s">
        <v>184</v>
      </c>
      <c r="H29" s="307" t="s">
        <v>38</v>
      </c>
      <c r="I29" s="307" t="s">
        <v>1459</v>
      </c>
      <c r="J29" s="328">
        <v>23995</v>
      </c>
      <c r="K29" s="328">
        <v>23078</v>
      </c>
      <c r="L29" s="328">
        <v>22159</v>
      </c>
      <c r="M29" s="328">
        <v>21243</v>
      </c>
      <c r="N29" s="328">
        <v>20326</v>
      </c>
      <c r="O29" s="328">
        <v>19407</v>
      </c>
      <c r="P29" s="328">
        <v>18491</v>
      </c>
      <c r="Q29" s="328">
        <v>17574</v>
      </c>
      <c r="R29" s="328">
        <v>16655</v>
      </c>
      <c r="S29" s="328">
        <v>16453</v>
      </c>
      <c r="T29" s="328">
        <v>15494</v>
      </c>
      <c r="U29" s="328">
        <v>14534</v>
      </c>
      <c r="V29" s="328">
        <v>14167</v>
      </c>
      <c r="W29"/>
    </row>
    <row r="30" spans="2:23" ht="13.5" x14ac:dyDescent="0.25">
      <c r="B30" s="313">
        <v>4591</v>
      </c>
      <c r="C30" s="307" t="s">
        <v>360</v>
      </c>
      <c r="D30" s="307" t="s">
        <v>341</v>
      </c>
      <c r="E30" s="307" t="s">
        <v>45</v>
      </c>
      <c r="F30" s="307" t="s">
        <v>44</v>
      </c>
      <c r="G30" s="307" t="s">
        <v>184</v>
      </c>
      <c r="H30" s="307" t="s">
        <v>38</v>
      </c>
      <c r="I30" s="307" t="s">
        <v>666</v>
      </c>
      <c r="J30" s="328"/>
      <c r="K30" s="328"/>
      <c r="L30" s="328"/>
      <c r="M30" s="328"/>
      <c r="N30" s="328"/>
      <c r="O30" s="328">
        <v>2354</v>
      </c>
      <c r="P30" s="328">
        <v>2276</v>
      </c>
      <c r="Q30" s="328">
        <v>2132</v>
      </c>
      <c r="R30" s="328">
        <v>1995</v>
      </c>
      <c r="S30" s="328">
        <v>1926</v>
      </c>
      <c r="T30" s="328">
        <v>1779</v>
      </c>
      <c r="U30" s="328">
        <v>1629</v>
      </c>
      <c r="V30" s="328">
        <v>1541</v>
      </c>
      <c r="W30"/>
    </row>
    <row r="31" spans="2:23" ht="13.5" x14ac:dyDescent="0.25">
      <c r="B31" s="313">
        <v>4611</v>
      </c>
      <c r="C31" s="307" t="s">
        <v>2115</v>
      </c>
      <c r="D31" s="307" t="s">
        <v>225</v>
      </c>
      <c r="E31" s="307" t="s">
        <v>45</v>
      </c>
      <c r="F31" s="307" t="s">
        <v>225</v>
      </c>
      <c r="G31" s="307" t="s">
        <v>184</v>
      </c>
      <c r="H31" s="307" t="s">
        <v>38</v>
      </c>
      <c r="I31" s="307" t="s">
        <v>2032</v>
      </c>
      <c r="J31" s="328"/>
      <c r="K31" s="328"/>
      <c r="L31" s="328"/>
      <c r="M31" s="328"/>
      <c r="N31" s="328"/>
      <c r="O31" s="328">
        <v>1276</v>
      </c>
      <c r="P31" s="328">
        <v>1234</v>
      </c>
      <c r="Q31" s="328">
        <v>1155</v>
      </c>
      <c r="R31" s="328">
        <v>1082</v>
      </c>
      <c r="S31" s="328">
        <v>1044</v>
      </c>
      <c r="T31" s="328">
        <v>964</v>
      </c>
      <c r="U31" s="328">
        <v>883</v>
      </c>
      <c r="V31" s="328">
        <v>835</v>
      </c>
      <c r="W31"/>
    </row>
    <row r="32" spans="2:23" ht="13.5" x14ac:dyDescent="0.25">
      <c r="B32" s="313">
        <v>4810</v>
      </c>
      <c r="C32" s="307" t="s">
        <v>321</v>
      </c>
      <c r="D32" s="307"/>
      <c r="E32" s="307" t="s">
        <v>144</v>
      </c>
      <c r="F32" s="307" t="s">
        <v>144</v>
      </c>
      <c r="G32" s="307" t="s">
        <v>144</v>
      </c>
      <c r="H32" s="307" t="s">
        <v>144</v>
      </c>
      <c r="I32" s="307" t="s">
        <v>144</v>
      </c>
      <c r="J32" s="328"/>
      <c r="K32" s="328"/>
      <c r="L32" s="328"/>
      <c r="M32" s="328"/>
      <c r="N32" s="328"/>
      <c r="O32" s="328"/>
      <c r="P32" s="328"/>
      <c r="Q32" s="328"/>
      <c r="R32" s="328"/>
      <c r="S32" s="328"/>
      <c r="T32" s="328"/>
      <c r="U32" s="328"/>
      <c r="V32" s="328"/>
      <c r="W32"/>
    </row>
    <row r="33" spans="2:23" ht="13.5" x14ac:dyDescent="0.25">
      <c r="B33" s="313">
        <v>4869</v>
      </c>
      <c r="C33" s="308" t="s">
        <v>976</v>
      </c>
      <c r="D33" s="308" t="s">
        <v>44</v>
      </c>
      <c r="E33" s="308" t="s">
        <v>45</v>
      </c>
      <c r="F33" s="308" t="s">
        <v>44</v>
      </c>
      <c r="G33" s="308" t="s">
        <v>184</v>
      </c>
      <c r="H33" s="308" t="s">
        <v>38</v>
      </c>
      <c r="I33" s="308" t="s">
        <v>992</v>
      </c>
      <c r="J33" s="328"/>
      <c r="K33" s="328"/>
      <c r="L33" s="328"/>
      <c r="M33" s="328"/>
      <c r="N33" s="328"/>
      <c r="O33" s="328">
        <v>5280</v>
      </c>
      <c r="P33" s="328">
        <v>5106</v>
      </c>
      <c r="Q33" s="328">
        <v>4781</v>
      </c>
      <c r="R33" s="328">
        <v>4476</v>
      </c>
      <c r="S33" s="328">
        <v>4321</v>
      </c>
      <c r="T33" s="328">
        <v>3990</v>
      </c>
      <c r="U33" s="328">
        <v>3654</v>
      </c>
      <c r="V33" s="328">
        <v>3456</v>
      </c>
      <c r="W33"/>
    </row>
    <row r="34" spans="2:23" ht="13.5" x14ac:dyDescent="0.25">
      <c r="B34"/>
      <c r="C34"/>
      <c r="D34"/>
      <c r="E34"/>
      <c r="F34"/>
      <c r="G34"/>
      <c r="H34"/>
      <c r="I34"/>
      <c r="J34"/>
      <c r="K34"/>
      <c r="L34"/>
      <c r="M34"/>
      <c r="N34"/>
      <c r="O34"/>
      <c r="P34"/>
      <c r="Q34"/>
      <c r="R34"/>
      <c r="S34"/>
      <c r="T34"/>
      <c r="U34"/>
      <c r="V34"/>
      <c r="W34"/>
    </row>
    <row r="35" spans="2:23" ht="13.5" x14ac:dyDescent="0.25">
      <c r="B35"/>
      <c r="C35"/>
      <c r="D35"/>
      <c r="E35"/>
      <c r="F35"/>
      <c r="G35"/>
      <c r="H35"/>
      <c r="I35"/>
      <c r="J35"/>
      <c r="K35"/>
      <c r="L35"/>
      <c r="M35"/>
      <c r="N35"/>
      <c r="O35"/>
      <c r="P35"/>
      <c r="Q35"/>
      <c r="R35"/>
      <c r="S35"/>
      <c r="T35"/>
      <c r="U35"/>
      <c r="V35"/>
      <c r="W35"/>
    </row>
    <row r="36" spans="2:23" ht="13.5" x14ac:dyDescent="0.25">
      <c r="B36"/>
      <c r="C36"/>
      <c r="D36"/>
      <c r="E36"/>
      <c r="F36"/>
      <c r="G36"/>
      <c r="H36"/>
      <c r="I36"/>
      <c r="J36"/>
      <c r="K36"/>
      <c r="L36"/>
      <c r="M36"/>
      <c r="N36"/>
      <c r="O36"/>
      <c r="P36"/>
      <c r="Q36"/>
      <c r="R36"/>
      <c r="S36"/>
      <c r="T36"/>
      <c r="U36"/>
      <c r="V36"/>
      <c r="W36"/>
    </row>
    <row r="37" spans="2:23" ht="13.5" x14ac:dyDescent="0.25">
      <c r="B37"/>
      <c r="C37"/>
      <c r="D37"/>
      <c r="E37"/>
      <c r="F37"/>
      <c r="G37"/>
      <c r="H37"/>
      <c r="I37"/>
      <c r="J37"/>
      <c r="K37"/>
      <c r="L37"/>
      <c r="M37"/>
      <c r="N37"/>
      <c r="O37"/>
      <c r="P37"/>
      <c r="Q37"/>
      <c r="R37"/>
      <c r="S37"/>
      <c r="T37"/>
      <c r="U37"/>
      <c r="V37"/>
      <c r="W37"/>
    </row>
    <row r="38" spans="2:23" ht="13.5" x14ac:dyDescent="0.25">
      <c r="B38"/>
      <c r="C38"/>
      <c r="D38"/>
      <c r="E38"/>
      <c r="F38"/>
      <c r="G38"/>
      <c r="H38"/>
      <c r="I38"/>
      <c r="J38"/>
      <c r="K38"/>
      <c r="L38"/>
      <c r="M38"/>
      <c r="N38"/>
      <c r="O38"/>
      <c r="P38"/>
      <c r="Q38"/>
      <c r="R38"/>
      <c r="S38"/>
      <c r="T38"/>
      <c r="U38"/>
      <c r="V38"/>
      <c r="W38"/>
    </row>
    <row r="39" spans="2:23" ht="13.5" x14ac:dyDescent="0.25">
      <c r="B39"/>
      <c r="C39"/>
      <c r="D39"/>
      <c r="E39"/>
      <c r="F39"/>
      <c r="G39"/>
      <c r="H39"/>
      <c r="I39"/>
      <c r="J39"/>
      <c r="K39"/>
      <c r="L39"/>
      <c r="M39"/>
      <c r="N39"/>
      <c r="O39"/>
      <c r="P39"/>
      <c r="Q39"/>
      <c r="R39"/>
      <c r="S39"/>
      <c r="T39"/>
      <c r="U39"/>
      <c r="V39"/>
      <c r="W39"/>
    </row>
    <row r="40" spans="2:23" ht="13.5" x14ac:dyDescent="0.25">
      <c r="B40"/>
      <c r="C40"/>
      <c r="D40"/>
      <c r="E40"/>
      <c r="F40"/>
      <c r="G40"/>
      <c r="H40"/>
      <c r="I40"/>
      <c r="J40"/>
      <c r="K40"/>
      <c r="L40"/>
      <c r="M40"/>
      <c r="N40"/>
      <c r="O40"/>
      <c r="P40"/>
      <c r="Q40"/>
      <c r="R40"/>
      <c r="S40"/>
      <c r="T40"/>
      <c r="U40"/>
      <c r="V40"/>
      <c r="W40"/>
    </row>
    <row r="41" spans="2:23" ht="13.5" x14ac:dyDescent="0.25">
      <c r="B41"/>
      <c r="C41"/>
      <c r="D41"/>
      <c r="E41"/>
      <c r="F41"/>
      <c r="G41"/>
      <c r="H41"/>
      <c r="I41"/>
      <c r="J41"/>
      <c r="K41"/>
      <c r="L41"/>
      <c r="M41"/>
      <c r="N41"/>
      <c r="O41"/>
      <c r="P41"/>
      <c r="Q41"/>
      <c r="R41"/>
      <c r="S41"/>
      <c r="T41"/>
      <c r="U41"/>
      <c r="V41"/>
      <c r="W41"/>
    </row>
    <row r="42" spans="2:23" ht="13.5" x14ac:dyDescent="0.25">
      <c r="B42"/>
      <c r="C42"/>
      <c r="D42"/>
      <c r="E42"/>
      <c r="F42"/>
      <c r="G42"/>
      <c r="H42"/>
      <c r="I42"/>
      <c r="J42"/>
      <c r="K42"/>
      <c r="L42"/>
      <c r="M42"/>
      <c r="N42"/>
      <c r="O42"/>
      <c r="P42"/>
      <c r="Q42"/>
      <c r="R42"/>
      <c r="S42"/>
      <c r="T42"/>
      <c r="U42"/>
      <c r="V42"/>
      <c r="W42"/>
    </row>
    <row r="43" spans="2:23" ht="13.5" x14ac:dyDescent="0.25">
      <c r="B43"/>
      <c r="C43"/>
      <c r="D43"/>
      <c r="E43"/>
      <c r="F43"/>
      <c r="G43"/>
      <c r="H43"/>
      <c r="I43"/>
      <c r="J43"/>
      <c r="K43"/>
      <c r="L43"/>
      <c r="M43"/>
      <c r="N43"/>
      <c r="O43"/>
      <c r="P43"/>
      <c r="Q43"/>
      <c r="R43"/>
      <c r="S43"/>
      <c r="T43"/>
      <c r="U43"/>
      <c r="V43"/>
      <c r="W43"/>
    </row>
    <row r="44" spans="2:23" ht="13.5" x14ac:dyDescent="0.25">
      <c r="B44"/>
      <c r="C44"/>
      <c r="D44"/>
      <c r="E44"/>
      <c r="F44"/>
      <c r="G44"/>
      <c r="H44"/>
      <c r="I44"/>
      <c r="J44"/>
      <c r="K44"/>
      <c r="L44"/>
      <c r="M44"/>
      <c r="N44"/>
      <c r="O44"/>
      <c r="P44"/>
      <c r="Q44"/>
      <c r="R44"/>
      <c r="S44"/>
      <c r="T44"/>
      <c r="U44"/>
      <c r="V44"/>
      <c r="W44"/>
    </row>
    <row r="45" spans="2:23" ht="13.5" x14ac:dyDescent="0.25">
      <c r="B45"/>
      <c r="C45"/>
      <c r="D45"/>
      <c r="E45"/>
      <c r="F45"/>
      <c r="G45"/>
      <c r="H45"/>
      <c r="I45"/>
      <c r="J45"/>
      <c r="K45"/>
      <c r="L45"/>
      <c r="M45"/>
      <c r="N45"/>
      <c r="O45"/>
      <c r="P45"/>
      <c r="Q45"/>
      <c r="R45"/>
      <c r="S45"/>
      <c r="T45"/>
      <c r="U45"/>
      <c r="V45"/>
      <c r="W45"/>
    </row>
    <row r="46" spans="2:23" ht="13.5" x14ac:dyDescent="0.25">
      <c r="B46"/>
      <c r="C46"/>
      <c r="D46"/>
      <c r="E46"/>
      <c r="F46"/>
      <c r="G46"/>
      <c r="H46"/>
      <c r="I46"/>
      <c r="J46"/>
      <c r="K46"/>
      <c r="L46"/>
      <c r="M46"/>
      <c r="N46"/>
      <c r="O46"/>
      <c r="P46"/>
      <c r="Q46"/>
      <c r="R46"/>
      <c r="S46"/>
      <c r="T46"/>
      <c r="U46"/>
      <c r="V46"/>
      <c r="W46"/>
    </row>
    <row r="47" spans="2:23" ht="13.5" x14ac:dyDescent="0.25">
      <c r="B47"/>
      <c r="C47"/>
      <c r="D47"/>
      <c r="E47"/>
      <c r="F47"/>
      <c r="G47"/>
      <c r="H47"/>
      <c r="I47"/>
      <c r="J47"/>
      <c r="K47"/>
      <c r="L47"/>
      <c r="M47"/>
      <c r="N47"/>
      <c r="O47"/>
      <c r="P47"/>
      <c r="Q47"/>
      <c r="R47"/>
      <c r="S47"/>
      <c r="T47"/>
      <c r="U47"/>
      <c r="V47"/>
      <c r="W47"/>
    </row>
    <row r="48" spans="2:23" ht="13.5" x14ac:dyDescent="0.25">
      <c r="B48"/>
      <c r="C48"/>
      <c r="D48"/>
      <c r="E48"/>
      <c r="F48"/>
      <c r="G48"/>
      <c r="H48"/>
      <c r="I48"/>
      <c r="J48"/>
      <c r="K48"/>
      <c r="L48"/>
      <c r="M48"/>
      <c r="N48"/>
      <c r="O48"/>
      <c r="P48"/>
      <c r="Q48"/>
      <c r="R48"/>
      <c r="S48"/>
      <c r="T48"/>
      <c r="U48"/>
      <c r="V48"/>
      <c r="W48"/>
    </row>
    <row r="49" spans="2:23" ht="13.5" x14ac:dyDescent="0.25">
      <c r="B49"/>
      <c r="C49"/>
      <c r="D49"/>
      <c r="E49"/>
      <c r="F49"/>
      <c r="G49"/>
      <c r="H49"/>
      <c r="I49"/>
      <c r="J49"/>
      <c r="K49"/>
      <c r="L49"/>
      <c r="M49"/>
      <c r="N49"/>
      <c r="O49"/>
      <c r="P49"/>
      <c r="Q49"/>
      <c r="R49"/>
      <c r="S49"/>
      <c r="T49"/>
      <c r="U49"/>
      <c r="V49"/>
      <c r="W49"/>
    </row>
    <row r="50" spans="2:23" ht="13.5" x14ac:dyDescent="0.25">
      <c r="B50"/>
      <c r="C50"/>
      <c r="D50"/>
      <c r="E50"/>
      <c r="F50"/>
      <c r="G50"/>
      <c r="H50"/>
      <c r="I50"/>
      <c r="J50"/>
      <c r="K50"/>
      <c r="L50"/>
      <c r="M50"/>
      <c r="N50"/>
      <c r="O50"/>
      <c r="P50"/>
      <c r="Q50"/>
      <c r="R50"/>
      <c r="S50"/>
      <c r="T50"/>
      <c r="U50"/>
      <c r="V50"/>
      <c r="W50"/>
    </row>
    <row r="51" spans="2:23" ht="13.5" x14ac:dyDescent="0.25">
      <c r="B51"/>
      <c r="C51"/>
      <c r="D51"/>
      <c r="E51"/>
      <c r="F51"/>
      <c r="G51"/>
      <c r="H51"/>
      <c r="I51"/>
      <c r="J51"/>
      <c r="K51"/>
      <c r="L51"/>
      <c r="M51"/>
      <c r="N51"/>
      <c r="O51"/>
      <c r="P51"/>
      <c r="Q51"/>
      <c r="R51"/>
      <c r="S51"/>
      <c r="T51"/>
      <c r="U51"/>
      <c r="V51"/>
      <c r="W51"/>
    </row>
    <row r="52" spans="2:23" ht="13.5" x14ac:dyDescent="0.25">
      <c r="B52"/>
      <c r="C52"/>
      <c r="D52"/>
      <c r="E52"/>
      <c r="F52"/>
      <c r="G52"/>
      <c r="H52"/>
      <c r="I52"/>
      <c r="J52"/>
      <c r="K52"/>
      <c r="L52"/>
      <c r="M52"/>
      <c r="N52"/>
      <c r="O52"/>
      <c r="P52"/>
      <c r="Q52"/>
      <c r="R52"/>
      <c r="S52"/>
      <c r="T52"/>
      <c r="U52"/>
      <c r="V52"/>
      <c r="W52"/>
    </row>
    <row r="53" spans="2:23" ht="13.5" x14ac:dyDescent="0.25">
      <c r="B53"/>
      <c r="C53"/>
      <c r="D53"/>
      <c r="E53"/>
      <c r="F53"/>
      <c r="G53"/>
      <c r="H53"/>
      <c r="I53"/>
      <c r="J53"/>
      <c r="K53"/>
      <c r="L53"/>
      <c r="M53"/>
      <c r="N53"/>
      <c r="O53"/>
      <c r="P53"/>
      <c r="Q53"/>
      <c r="R53"/>
      <c r="S53"/>
      <c r="T53"/>
      <c r="U53"/>
      <c r="V53"/>
      <c r="W53"/>
    </row>
    <row r="54" spans="2:23" ht="13.5" x14ac:dyDescent="0.25">
      <c r="B54"/>
      <c r="C54"/>
      <c r="D54"/>
      <c r="E54"/>
      <c r="F54"/>
      <c r="G54"/>
      <c r="H54"/>
      <c r="I54"/>
      <c r="J54"/>
      <c r="K54"/>
      <c r="L54"/>
      <c r="M54"/>
      <c r="N54"/>
      <c r="O54"/>
      <c r="P54"/>
      <c r="Q54"/>
      <c r="R54"/>
      <c r="S54"/>
      <c r="T54"/>
      <c r="U54"/>
      <c r="V54"/>
      <c r="W54"/>
    </row>
    <row r="55" spans="2:23" ht="13.5" x14ac:dyDescent="0.25">
      <c r="B55"/>
      <c r="C55"/>
      <c r="D55"/>
      <c r="E55"/>
      <c r="F55"/>
      <c r="G55"/>
      <c r="H55"/>
      <c r="I55"/>
      <c r="J55"/>
      <c r="K55"/>
      <c r="L55"/>
      <c r="M55"/>
      <c r="N55"/>
      <c r="O55"/>
      <c r="P55"/>
      <c r="Q55"/>
      <c r="R55"/>
      <c r="S55"/>
      <c r="T55"/>
      <c r="U55"/>
      <c r="V55"/>
      <c r="W55"/>
    </row>
    <row r="56" spans="2:23" ht="13.5" x14ac:dyDescent="0.25">
      <c r="B56"/>
      <c r="C56"/>
      <c r="D56"/>
      <c r="E56"/>
      <c r="F56"/>
      <c r="G56"/>
      <c r="H56"/>
      <c r="I56"/>
      <c r="J56"/>
      <c r="K56"/>
      <c r="L56"/>
      <c r="M56"/>
      <c r="N56"/>
      <c r="O56"/>
      <c r="P56"/>
      <c r="Q56"/>
      <c r="R56"/>
      <c r="S56"/>
      <c r="T56"/>
      <c r="U56"/>
      <c r="V56"/>
      <c r="W56"/>
    </row>
    <row r="57" spans="2:23" ht="13.5" x14ac:dyDescent="0.25">
      <c r="B57"/>
      <c r="C57"/>
      <c r="D57"/>
      <c r="E57"/>
      <c r="F57"/>
      <c r="G57"/>
      <c r="H57"/>
      <c r="I57"/>
      <c r="J57"/>
      <c r="K57"/>
      <c r="L57"/>
      <c r="M57"/>
      <c r="N57"/>
      <c r="O57"/>
      <c r="P57"/>
      <c r="Q57"/>
      <c r="R57"/>
      <c r="S57"/>
      <c r="T57"/>
      <c r="U57"/>
      <c r="V57"/>
      <c r="W57"/>
    </row>
    <row r="58" spans="2:23" ht="13.5" x14ac:dyDescent="0.25">
      <c r="B58"/>
      <c r="C58"/>
      <c r="D58"/>
      <c r="E58"/>
      <c r="F58"/>
      <c r="G58"/>
      <c r="H58"/>
      <c r="I58"/>
      <c r="J58"/>
      <c r="K58"/>
      <c r="L58"/>
      <c r="M58"/>
      <c r="N58"/>
      <c r="O58"/>
      <c r="P58"/>
      <c r="Q58"/>
      <c r="R58"/>
      <c r="S58"/>
      <c r="T58"/>
      <c r="U58"/>
      <c r="V58"/>
      <c r="W58"/>
    </row>
    <row r="59" spans="2:23" ht="13.5" x14ac:dyDescent="0.25">
      <c r="B59"/>
      <c r="C59"/>
      <c r="D59"/>
      <c r="E59"/>
      <c r="F59"/>
      <c r="G59"/>
      <c r="H59"/>
      <c r="I59"/>
      <c r="J59"/>
      <c r="K59"/>
      <c r="L59"/>
      <c r="M59"/>
      <c r="N59"/>
      <c r="O59"/>
      <c r="P59"/>
      <c r="Q59"/>
      <c r="R59"/>
      <c r="S59"/>
      <c r="T59"/>
      <c r="U59"/>
      <c r="V59"/>
      <c r="W59"/>
    </row>
    <row r="60" spans="2:23" ht="13.5" x14ac:dyDescent="0.25">
      <c r="B60"/>
      <c r="C60"/>
      <c r="D60"/>
      <c r="E60"/>
      <c r="F60"/>
      <c r="G60"/>
      <c r="H60"/>
      <c r="I60"/>
      <c r="J60"/>
      <c r="K60"/>
      <c r="L60"/>
      <c r="M60"/>
      <c r="N60"/>
      <c r="O60"/>
      <c r="P60"/>
      <c r="Q60"/>
      <c r="R60"/>
      <c r="S60"/>
      <c r="T60"/>
      <c r="U60"/>
      <c r="V60"/>
      <c r="W60"/>
    </row>
    <row r="61" spans="2:23" ht="13.5" x14ac:dyDescent="0.25">
      <c r="B61"/>
      <c r="C61"/>
      <c r="D61"/>
      <c r="E61"/>
      <c r="F61"/>
      <c r="G61"/>
      <c r="H61"/>
      <c r="I61"/>
      <c r="J61"/>
      <c r="K61"/>
      <c r="L61"/>
      <c r="M61"/>
      <c r="N61"/>
      <c r="O61"/>
      <c r="P61"/>
      <c r="Q61"/>
      <c r="R61"/>
      <c r="S61"/>
      <c r="T61"/>
      <c r="U61"/>
      <c r="V61"/>
      <c r="W61"/>
    </row>
    <row r="62" spans="2:23" ht="13.5" x14ac:dyDescent="0.25">
      <c r="B62"/>
      <c r="C62"/>
      <c r="D62"/>
      <c r="E62"/>
      <c r="F62"/>
      <c r="G62"/>
      <c r="H62"/>
      <c r="I62"/>
      <c r="J62"/>
      <c r="K62"/>
      <c r="L62"/>
      <c r="M62"/>
      <c r="N62"/>
      <c r="O62"/>
      <c r="P62"/>
      <c r="Q62"/>
      <c r="R62"/>
      <c r="S62"/>
      <c r="T62"/>
      <c r="U62"/>
      <c r="V62"/>
      <c r="W62"/>
    </row>
    <row r="63" spans="2:23" ht="13.5" x14ac:dyDescent="0.25">
      <c r="B63"/>
      <c r="C63"/>
      <c r="D63"/>
      <c r="E63"/>
      <c r="F63"/>
      <c r="G63"/>
      <c r="H63"/>
      <c r="I63"/>
      <c r="J63"/>
      <c r="K63"/>
      <c r="L63"/>
      <c r="M63"/>
      <c r="N63"/>
      <c r="O63"/>
      <c r="P63"/>
      <c r="Q63"/>
      <c r="R63"/>
      <c r="S63"/>
      <c r="T63"/>
      <c r="U63"/>
      <c r="V63"/>
      <c r="W63"/>
    </row>
    <row r="64" spans="2:23" ht="13.5" x14ac:dyDescent="0.25">
      <c r="B64"/>
      <c r="C64"/>
      <c r="D64"/>
      <c r="E64"/>
      <c r="F64"/>
      <c r="G64"/>
      <c r="H64"/>
      <c r="I64"/>
      <c r="J64"/>
      <c r="K64"/>
      <c r="L64"/>
      <c r="M64"/>
      <c r="N64"/>
      <c r="O64"/>
      <c r="P64"/>
      <c r="Q64"/>
      <c r="R64"/>
      <c r="S64"/>
      <c r="T64"/>
      <c r="U64"/>
      <c r="V64"/>
      <c r="W64"/>
    </row>
    <row r="65" spans="2:23" ht="13.5" x14ac:dyDescent="0.25">
      <c r="B65"/>
      <c r="C65"/>
      <c r="D65"/>
      <c r="E65"/>
      <c r="F65"/>
      <c r="G65"/>
      <c r="H65"/>
      <c r="I65"/>
      <c r="J65"/>
      <c r="K65"/>
      <c r="L65"/>
      <c r="M65"/>
      <c r="N65"/>
      <c r="O65"/>
      <c r="P65"/>
      <c r="Q65"/>
      <c r="R65"/>
      <c r="S65"/>
      <c r="T65"/>
      <c r="U65"/>
      <c r="V65"/>
      <c r="W65"/>
    </row>
    <row r="66" spans="2:23" ht="13.5" x14ac:dyDescent="0.25">
      <c r="B66"/>
      <c r="C66"/>
      <c r="D66"/>
      <c r="E66"/>
      <c r="F66"/>
      <c r="G66"/>
      <c r="H66"/>
      <c r="I66"/>
      <c r="J66"/>
      <c r="K66"/>
      <c r="L66"/>
      <c r="M66"/>
      <c r="N66"/>
      <c r="O66"/>
      <c r="P66"/>
      <c r="Q66"/>
      <c r="R66"/>
      <c r="S66"/>
      <c r="T66"/>
      <c r="U66"/>
      <c r="V66"/>
      <c r="W66"/>
    </row>
    <row r="67" spans="2:23" ht="13.5" x14ac:dyDescent="0.25">
      <c r="B67"/>
      <c r="C67"/>
      <c r="D67"/>
      <c r="E67"/>
      <c r="F67"/>
      <c r="G67"/>
      <c r="H67"/>
      <c r="I67"/>
      <c r="J67"/>
      <c r="K67"/>
      <c r="L67"/>
      <c r="M67"/>
      <c r="N67"/>
      <c r="O67"/>
      <c r="P67"/>
      <c r="Q67"/>
      <c r="R67"/>
      <c r="S67"/>
      <c r="T67"/>
      <c r="U67"/>
      <c r="V67"/>
      <c r="W67"/>
    </row>
    <row r="68" spans="2:23" ht="13.5" x14ac:dyDescent="0.25">
      <c r="B68"/>
      <c r="C68"/>
      <c r="D68"/>
      <c r="E68"/>
      <c r="F68"/>
      <c r="G68"/>
      <c r="H68"/>
      <c r="I68"/>
      <c r="J68"/>
      <c r="K68"/>
      <c r="L68"/>
      <c r="M68"/>
      <c r="N68"/>
      <c r="O68"/>
      <c r="P68"/>
      <c r="Q68"/>
      <c r="R68"/>
      <c r="S68"/>
      <c r="T68"/>
      <c r="U68"/>
      <c r="V68"/>
      <c r="W68"/>
    </row>
    <row r="69" spans="2:23" ht="13.5" x14ac:dyDescent="0.25">
      <c r="B69"/>
      <c r="C69"/>
      <c r="D69"/>
      <c r="E69"/>
      <c r="F69"/>
      <c r="G69"/>
      <c r="H69"/>
      <c r="I69"/>
      <c r="J69"/>
      <c r="K69"/>
      <c r="L69"/>
      <c r="M69"/>
      <c r="N69"/>
      <c r="O69"/>
      <c r="P69"/>
      <c r="Q69"/>
      <c r="R69"/>
      <c r="S69"/>
      <c r="T69"/>
      <c r="U69"/>
      <c r="V69"/>
      <c r="W69"/>
    </row>
    <row r="70" spans="2:23" ht="13.5" x14ac:dyDescent="0.25">
      <c r="B70"/>
      <c r="C70"/>
      <c r="D70"/>
      <c r="E70"/>
      <c r="F70"/>
      <c r="G70"/>
      <c r="H70"/>
      <c r="I70"/>
      <c r="J70"/>
      <c r="K70"/>
      <c r="L70"/>
      <c r="M70"/>
      <c r="N70"/>
      <c r="O70"/>
      <c r="P70"/>
      <c r="Q70"/>
      <c r="R70"/>
      <c r="S70"/>
      <c r="T70"/>
      <c r="U70"/>
      <c r="V70"/>
      <c r="W70"/>
    </row>
    <row r="71" spans="2:23" ht="13.5" x14ac:dyDescent="0.25">
      <c r="B71"/>
      <c r="C71"/>
      <c r="D71"/>
      <c r="E71"/>
      <c r="F71"/>
      <c r="G71"/>
      <c r="H71"/>
      <c r="I71"/>
      <c r="J71"/>
      <c r="K71"/>
      <c r="L71"/>
      <c r="M71"/>
      <c r="N71"/>
      <c r="O71"/>
      <c r="P71"/>
      <c r="Q71"/>
      <c r="R71"/>
      <c r="S71"/>
      <c r="T71"/>
      <c r="U71"/>
      <c r="V71"/>
      <c r="W71"/>
    </row>
    <row r="72" spans="2:23" ht="13.5" x14ac:dyDescent="0.25">
      <c r="B72"/>
      <c r="C72"/>
      <c r="D72"/>
      <c r="E72"/>
      <c r="F72"/>
      <c r="G72"/>
      <c r="H72"/>
      <c r="I72"/>
      <c r="J72"/>
      <c r="K72"/>
      <c r="L72"/>
      <c r="M72"/>
      <c r="N72"/>
      <c r="O72"/>
      <c r="P72"/>
      <c r="Q72"/>
      <c r="R72"/>
      <c r="S72"/>
      <c r="T72"/>
      <c r="U72"/>
      <c r="V72"/>
      <c r="W72"/>
    </row>
    <row r="73" spans="2:23" ht="13.5" x14ac:dyDescent="0.25">
      <c r="B73"/>
      <c r="C73"/>
      <c r="D73"/>
      <c r="E73"/>
      <c r="F73"/>
      <c r="G73"/>
      <c r="H73"/>
      <c r="I73"/>
      <c r="J73"/>
      <c r="K73"/>
      <c r="L73"/>
      <c r="M73"/>
      <c r="N73"/>
      <c r="O73"/>
      <c r="P73"/>
      <c r="Q73"/>
      <c r="R73"/>
      <c r="S73"/>
      <c r="T73"/>
      <c r="U73"/>
      <c r="V73"/>
      <c r="W73"/>
    </row>
    <row r="74" spans="2:23" ht="13.5" x14ac:dyDescent="0.25">
      <c r="B74"/>
      <c r="C74"/>
      <c r="D74"/>
      <c r="E74"/>
      <c r="F74"/>
      <c r="G74"/>
      <c r="H74"/>
      <c r="I74"/>
      <c r="J74"/>
      <c r="K74"/>
      <c r="L74"/>
      <c r="M74"/>
      <c r="N74"/>
      <c r="O74"/>
      <c r="P74"/>
      <c r="Q74"/>
      <c r="R74"/>
      <c r="S74"/>
      <c r="T74"/>
      <c r="U74"/>
      <c r="V74"/>
      <c r="W74"/>
    </row>
    <row r="75" spans="2:23" ht="13.5" x14ac:dyDescent="0.25">
      <c r="B75"/>
      <c r="C75"/>
      <c r="D75"/>
      <c r="E75"/>
      <c r="F75"/>
      <c r="G75"/>
      <c r="H75"/>
      <c r="I75"/>
      <c r="J75"/>
      <c r="K75"/>
      <c r="L75"/>
      <c r="M75"/>
      <c r="N75"/>
      <c r="O75"/>
      <c r="P75"/>
      <c r="Q75"/>
      <c r="R75"/>
      <c r="S75"/>
      <c r="T75"/>
      <c r="U75"/>
      <c r="V75"/>
      <c r="W75"/>
    </row>
    <row r="76" spans="2:23" ht="13.5" x14ac:dyDescent="0.25">
      <c r="B76"/>
      <c r="C76"/>
      <c r="D76"/>
      <c r="E76"/>
      <c r="F76"/>
      <c r="G76"/>
      <c r="H76"/>
      <c r="I76"/>
      <c r="J76"/>
      <c r="K76"/>
      <c r="L76"/>
      <c r="M76"/>
      <c r="N76"/>
      <c r="O76"/>
      <c r="P76"/>
      <c r="Q76"/>
      <c r="R76"/>
      <c r="S76"/>
      <c r="T76"/>
      <c r="U76"/>
      <c r="V76"/>
      <c r="W76"/>
    </row>
    <row r="77" spans="2:23" ht="13.5" x14ac:dyDescent="0.25">
      <c r="B77"/>
      <c r="C77"/>
      <c r="D77"/>
      <c r="E77"/>
      <c r="F77"/>
      <c r="G77"/>
      <c r="H77"/>
      <c r="I77"/>
      <c r="J77"/>
      <c r="K77"/>
      <c r="L77"/>
      <c r="M77"/>
      <c r="N77"/>
      <c r="O77"/>
      <c r="P77"/>
      <c r="Q77"/>
      <c r="R77"/>
      <c r="S77"/>
      <c r="T77"/>
      <c r="U77"/>
      <c r="V77"/>
      <c r="W77"/>
    </row>
    <row r="78" spans="2:23" ht="13.5" x14ac:dyDescent="0.25">
      <c r="B78"/>
      <c r="C78"/>
      <c r="D78"/>
      <c r="E78"/>
      <c r="F78"/>
      <c r="G78"/>
      <c r="H78"/>
      <c r="I78"/>
      <c r="J78"/>
      <c r="K78"/>
      <c r="L78"/>
      <c r="M78"/>
      <c r="N78"/>
      <c r="O78"/>
      <c r="P78"/>
      <c r="Q78"/>
      <c r="R78"/>
      <c r="S78"/>
      <c r="T78"/>
      <c r="U78"/>
      <c r="V78"/>
      <c r="W78"/>
    </row>
    <row r="79" spans="2:23" ht="13.5" x14ac:dyDescent="0.25">
      <c r="B79"/>
      <c r="C79"/>
      <c r="D79"/>
      <c r="E79"/>
      <c r="F79"/>
      <c r="G79"/>
      <c r="H79"/>
      <c r="I79"/>
      <c r="J79"/>
      <c r="K79"/>
      <c r="L79"/>
      <c r="M79"/>
      <c r="N79"/>
      <c r="O79"/>
      <c r="P79"/>
      <c r="Q79"/>
      <c r="R79"/>
      <c r="S79"/>
      <c r="T79"/>
      <c r="U79"/>
      <c r="V79"/>
      <c r="W79"/>
    </row>
    <row r="80" spans="2:23" ht="13.5" x14ac:dyDescent="0.25">
      <c r="B80"/>
      <c r="C80"/>
      <c r="D80"/>
      <c r="E80"/>
      <c r="F80"/>
      <c r="G80"/>
      <c r="H80"/>
      <c r="I80"/>
      <c r="J80"/>
      <c r="K80"/>
      <c r="L80"/>
      <c r="M80"/>
      <c r="N80"/>
      <c r="O80"/>
      <c r="P80"/>
      <c r="Q80"/>
      <c r="R80"/>
      <c r="S80"/>
      <c r="T80"/>
      <c r="U80"/>
      <c r="V80"/>
      <c r="W80"/>
    </row>
    <row r="81" spans="2:23" ht="13.5" x14ac:dyDescent="0.25">
      <c r="B81"/>
      <c r="C81"/>
      <c r="D81"/>
      <c r="E81"/>
      <c r="F81"/>
      <c r="G81"/>
      <c r="H81"/>
      <c r="I81"/>
      <c r="J81"/>
      <c r="K81"/>
      <c r="L81"/>
      <c r="M81"/>
      <c r="N81"/>
      <c r="O81"/>
      <c r="P81"/>
      <c r="Q81"/>
      <c r="R81"/>
      <c r="S81"/>
      <c r="T81"/>
      <c r="U81"/>
      <c r="V81"/>
      <c r="W81"/>
    </row>
    <row r="82" spans="2:23" ht="13.5" x14ac:dyDescent="0.25">
      <c r="B82"/>
      <c r="C82"/>
      <c r="D82"/>
      <c r="E82"/>
      <c r="F82"/>
      <c r="G82"/>
      <c r="H82"/>
      <c r="I82"/>
      <c r="J82"/>
      <c r="K82"/>
      <c r="L82"/>
      <c r="M82"/>
      <c r="N82"/>
      <c r="O82"/>
      <c r="P82"/>
      <c r="Q82"/>
      <c r="R82"/>
      <c r="S82"/>
      <c r="T82"/>
      <c r="U82"/>
      <c r="V82"/>
      <c r="W82"/>
    </row>
    <row r="83" spans="2:23" ht="13.5" x14ac:dyDescent="0.25">
      <c r="B83"/>
      <c r="C83"/>
      <c r="D83"/>
      <c r="E83"/>
      <c r="F83"/>
      <c r="G83"/>
      <c r="H83"/>
      <c r="I83"/>
      <c r="J83"/>
      <c r="K83"/>
      <c r="L83"/>
      <c r="M83"/>
      <c r="N83"/>
      <c r="O83"/>
      <c r="P83"/>
      <c r="Q83"/>
      <c r="R83"/>
      <c r="S83"/>
      <c r="T83"/>
      <c r="U83"/>
      <c r="V83"/>
      <c r="W83"/>
    </row>
    <row r="84" spans="2:23" ht="13.5" x14ac:dyDescent="0.25">
      <c r="B84"/>
      <c r="C84"/>
      <c r="D84"/>
      <c r="E84"/>
      <c r="F84"/>
      <c r="G84"/>
      <c r="H84"/>
      <c r="I84"/>
      <c r="J84"/>
      <c r="K84"/>
      <c r="L84"/>
      <c r="M84"/>
      <c r="N84"/>
      <c r="O84"/>
      <c r="P84"/>
      <c r="Q84"/>
      <c r="R84"/>
      <c r="S84"/>
      <c r="T84"/>
      <c r="U84"/>
      <c r="V84"/>
      <c r="W84"/>
    </row>
    <row r="85" spans="2:23" ht="13.5" x14ac:dyDescent="0.25">
      <c r="B85"/>
      <c r="C85"/>
      <c r="D85"/>
      <c r="E85"/>
      <c r="F85"/>
      <c r="G85"/>
      <c r="H85"/>
      <c r="I85"/>
      <c r="J85"/>
      <c r="K85"/>
      <c r="L85"/>
      <c r="M85"/>
      <c r="N85"/>
      <c r="O85"/>
      <c r="P85"/>
      <c r="Q85"/>
      <c r="R85"/>
      <c r="S85"/>
      <c r="T85"/>
      <c r="U85"/>
      <c r="V85"/>
      <c r="W85"/>
    </row>
    <row r="86" spans="2:23" ht="13.5" x14ac:dyDescent="0.25">
      <c r="B86"/>
      <c r="C86"/>
      <c r="D86"/>
      <c r="E86"/>
      <c r="F86"/>
      <c r="G86"/>
      <c r="H86"/>
      <c r="I86"/>
      <c r="J86"/>
      <c r="K86"/>
      <c r="L86"/>
      <c r="M86"/>
      <c r="N86"/>
      <c r="O86"/>
      <c r="P86"/>
      <c r="Q86"/>
      <c r="R86"/>
      <c r="S86"/>
      <c r="T86"/>
      <c r="U86"/>
      <c r="V86"/>
      <c r="W86"/>
    </row>
    <row r="87" spans="2:23" ht="13.5" x14ac:dyDescent="0.25">
      <c r="B87"/>
      <c r="C87"/>
      <c r="D87"/>
      <c r="E87"/>
      <c r="F87"/>
      <c r="G87"/>
      <c r="H87"/>
      <c r="I87"/>
      <c r="J87"/>
      <c r="K87"/>
      <c r="L87"/>
      <c r="M87"/>
      <c r="N87"/>
      <c r="O87"/>
      <c r="P87"/>
      <c r="Q87"/>
      <c r="R87"/>
      <c r="S87"/>
      <c r="T87"/>
      <c r="U87"/>
      <c r="V87"/>
      <c r="W87"/>
    </row>
    <row r="88" spans="2:23" ht="13.5" x14ac:dyDescent="0.25">
      <c r="B88"/>
      <c r="C88"/>
      <c r="D88"/>
      <c r="E88"/>
      <c r="F88"/>
      <c r="G88"/>
      <c r="H88"/>
      <c r="I88"/>
      <c r="J88"/>
      <c r="K88"/>
      <c r="L88"/>
      <c r="M88"/>
      <c r="N88"/>
      <c r="O88"/>
      <c r="P88"/>
      <c r="Q88"/>
      <c r="R88"/>
      <c r="S88"/>
      <c r="T88"/>
      <c r="U88"/>
      <c r="V88"/>
      <c r="W88"/>
    </row>
    <row r="89" spans="2:23" ht="13.5" x14ac:dyDescent="0.25">
      <c r="B89"/>
      <c r="C89"/>
      <c r="D89"/>
      <c r="E89"/>
      <c r="F89"/>
      <c r="G89"/>
      <c r="H89"/>
      <c r="I89"/>
      <c r="J89"/>
      <c r="K89"/>
      <c r="L89"/>
      <c r="M89"/>
      <c r="N89"/>
      <c r="O89"/>
      <c r="P89"/>
      <c r="Q89"/>
      <c r="R89"/>
      <c r="S89"/>
      <c r="T89"/>
      <c r="U89"/>
      <c r="V89"/>
      <c r="W89"/>
    </row>
    <row r="90" spans="2:23" ht="13.5" x14ac:dyDescent="0.25">
      <c r="B90"/>
      <c r="C90"/>
      <c r="D90"/>
      <c r="E90"/>
      <c r="F90"/>
      <c r="G90"/>
      <c r="H90"/>
      <c r="I90"/>
      <c r="J90"/>
      <c r="K90"/>
      <c r="L90"/>
      <c r="M90"/>
      <c r="N90"/>
      <c r="O90"/>
      <c r="P90"/>
      <c r="Q90"/>
      <c r="R90"/>
      <c r="S90"/>
      <c r="T90"/>
      <c r="U90"/>
      <c r="V90"/>
      <c r="W90"/>
    </row>
    <row r="91" spans="2:23" ht="13.5" x14ac:dyDescent="0.25">
      <c r="B91"/>
      <c r="C91"/>
      <c r="D91"/>
      <c r="E91"/>
      <c r="F91"/>
      <c r="G91"/>
      <c r="H91"/>
      <c r="I91"/>
      <c r="J91"/>
      <c r="K91"/>
      <c r="L91"/>
      <c r="M91"/>
      <c r="N91"/>
      <c r="O91"/>
      <c r="P91"/>
      <c r="Q91"/>
      <c r="R91"/>
      <c r="S91"/>
      <c r="T91"/>
      <c r="U91"/>
      <c r="V91"/>
      <c r="W91"/>
    </row>
    <row r="92" spans="2:23" ht="13.5" x14ac:dyDescent="0.25">
      <c r="B92"/>
      <c r="C92"/>
      <c r="D92"/>
      <c r="E92"/>
      <c r="F92"/>
      <c r="G92"/>
      <c r="H92"/>
      <c r="I92"/>
      <c r="J92"/>
      <c r="K92"/>
      <c r="L92"/>
      <c r="M92"/>
      <c r="N92"/>
      <c r="O92"/>
      <c r="P92"/>
      <c r="Q92"/>
      <c r="R92"/>
      <c r="S92"/>
      <c r="T92"/>
      <c r="U92"/>
      <c r="V92"/>
      <c r="W92"/>
    </row>
    <row r="93" spans="2:23" ht="13.5" x14ac:dyDescent="0.25">
      <c r="B93"/>
      <c r="C93"/>
      <c r="D93"/>
      <c r="E93"/>
      <c r="F93"/>
      <c r="G93"/>
      <c r="H93"/>
      <c r="I93"/>
      <c r="J93"/>
      <c r="K93"/>
      <c r="L93"/>
      <c r="M93"/>
      <c r="N93"/>
      <c r="O93"/>
      <c r="P93"/>
      <c r="Q93"/>
      <c r="R93"/>
      <c r="S93"/>
      <c r="T93"/>
      <c r="U93"/>
      <c r="V93"/>
      <c r="W93"/>
    </row>
    <row r="94" spans="2:23" ht="13.5" x14ac:dyDescent="0.25">
      <c r="B94"/>
      <c r="C94"/>
      <c r="D94"/>
      <c r="E94"/>
      <c r="F94"/>
      <c r="G94"/>
      <c r="H94"/>
      <c r="I94"/>
      <c r="J94"/>
      <c r="K94"/>
      <c r="L94"/>
      <c r="M94"/>
      <c r="N94"/>
      <c r="O94"/>
      <c r="P94"/>
      <c r="Q94"/>
      <c r="R94"/>
      <c r="S94"/>
      <c r="T94"/>
      <c r="U94"/>
      <c r="V94"/>
      <c r="W94"/>
    </row>
    <row r="95" spans="2:23" ht="13.5" x14ac:dyDescent="0.25">
      <c r="B95"/>
      <c r="C95"/>
      <c r="D95"/>
      <c r="E95"/>
      <c r="F95"/>
      <c r="G95"/>
      <c r="H95"/>
      <c r="I95"/>
      <c r="J95"/>
      <c r="K95"/>
      <c r="L95"/>
      <c r="M95"/>
      <c r="N95"/>
      <c r="O95"/>
      <c r="P95"/>
      <c r="Q95"/>
      <c r="R95"/>
      <c r="S95"/>
      <c r="T95"/>
      <c r="U95"/>
      <c r="V95"/>
      <c r="W95"/>
    </row>
    <row r="96" spans="2:23" ht="13.5" x14ac:dyDescent="0.25">
      <c r="B96"/>
      <c r="C96"/>
      <c r="D96"/>
      <c r="E96"/>
      <c r="F96"/>
      <c r="G96"/>
      <c r="H96"/>
      <c r="I96"/>
      <c r="J96"/>
      <c r="K96"/>
      <c r="L96"/>
      <c r="M96"/>
      <c r="N96"/>
      <c r="O96"/>
      <c r="P96"/>
      <c r="Q96"/>
      <c r="R96"/>
      <c r="S96"/>
      <c r="T96"/>
      <c r="U96"/>
      <c r="V96"/>
      <c r="W96"/>
    </row>
    <row r="97" spans="2:23" ht="13.5" x14ac:dyDescent="0.25">
      <c r="B97"/>
      <c r="C97"/>
      <c r="D97"/>
      <c r="E97"/>
      <c r="F97"/>
      <c r="G97"/>
      <c r="H97"/>
      <c r="I97"/>
      <c r="J97"/>
      <c r="K97"/>
      <c r="L97"/>
      <c r="M97"/>
      <c r="N97"/>
      <c r="O97"/>
      <c r="P97"/>
      <c r="Q97"/>
      <c r="R97"/>
      <c r="S97"/>
      <c r="T97"/>
      <c r="U97"/>
      <c r="V97"/>
      <c r="W97"/>
    </row>
    <row r="98" spans="2:23" ht="13.5" x14ac:dyDescent="0.25">
      <c r="B98"/>
      <c r="C98"/>
      <c r="D98"/>
      <c r="E98"/>
      <c r="F98"/>
      <c r="G98"/>
      <c r="H98"/>
      <c r="I98"/>
      <c r="J98"/>
      <c r="K98"/>
      <c r="L98"/>
      <c r="M98"/>
      <c r="N98"/>
      <c r="O98"/>
      <c r="P98"/>
      <c r="Q98"/>
      <c r="R98"/>
      <c r="S98"/>
      <c r="T98"/>
      <c r="U98"/>
      <c r="V98"/>
      <c r="W98"/>
    </row>
    <row r="99" spans="2:23" ht="13.5" x14ac:dyDescent="0.25">
      <c r="B99"/>
      <c r="C99"/>
      <c r="D99"/>
      <c r="E99"/>
      <c r="F99"/>
      <c r="G99"/>
      <c r="H99"/>
      <c r="I99"/>
      <c r="J99"/>
      <c r="K99"/>
      <c r="L99"/>
      <c r="M99"/>
      <c r="N99"/>
      <c r="O99"/>
      <c r="P99"/>
      <c r="Q99"/>
      <c r="R99"/>
      <c r="S99"/>
      <c r="T99"/>
      <c r="U99"/>
      <c r="V99"/>
      <c r="W99"/>
    </row>
    <row r="100" spans="2:23" ht="13.5" x14ac:dyDescent="0.25">
      <c r="B100"/>
      <c r="C100"/>
      <c r="D100"/>
      <c r="E100"/>
      <c r="F100"/>
      <c r="G100"/>
      <c r="H100"/>
      <c r="I100"/>
      <c r="J100"/>
      <c r="K100"/>
      <c r="L100"/>
      <c r="M100"/>
      <c r="N100"/>
      <c r="O100"/>
      <c r="P100"/>
      <c r="Q100"/>
      <c r="R100"/>
      <c r="S100"/>
      <c r="T100"/>
      <c r="U100"/>
      <c r="V100"/>
      <c r="W100"/>
    </row>
    <row r="101" spans="2:23" ht="13.5" x14ac:dyDescent="0.25">
      <c r="B101"/>
      <c r="C101"/>
      <c r="D101"/>
      <c r="E101"/>
      <c r="F101"/>
      <c r="G101"/>
      <c r="H101"/>
      <c r="I101"/>
      <c r="J101"/>
      <c r="K101"/>
      <c r="L101"/>
      <c r="M101"/>
      <c r="N101"/>
      <c r="O101"/>
      <c r="P101"/>
      <c r="Q101"/>
      <c r="R101"/>
      <c r="S101"/>
      <c r="T101"/>
      <c r="U101"/>
      <c r="V101"/>
      <c r="W101"/>
    </row>
    <row r="102" spans="2:23" ht="13.5" x14ac:dyDescent="0.25">
      <c r="B102"/>
      <c r="C102"/>
      <c r="D102"/>
      <c r="E102"/>
      <c r="F102"/>
      <c r="G102"/>
      <c r="H102"/>
      <c r="I102"/>
      <c r="J102"/>
      <c r="K102"/>
      <c r="L102"/>
      <c r="M102"/>
      <c r="N102"/>
      <c r="O102"/>
      <c r="P102"/>
      <c r="Q102"/>
      <c r="R102"/>
      <c r="S102"/>
      <c r="T102"/>
      <c r="U102"/>
      <c r="V102"/>
      <c r="W102"/>
    </row>
    <row r="103" spans="2:23" ht="13.5" x14ac:dyDescent="0.25">
      <c r="B103"/>
      <c r="C103"/>
      <c r="D103"/>
      <c r="E103"/>
      <c r="F103"/>
      <c r="G103"/>
      <c r="H103"/>
      <c r="I103"/>
      <c r="J103"/>
      <c r="K103"/>
      <c r="L103"/>
      <c r="M103"/>
      <c r="N103"/>
      <c r="O103"/>
      <c r="P103"/>
      <c r="Q103"/>
      <c r="R103"/>
      <c r="S103"/>
      <c r="T103"/>
      <c r="U103"/>
      <c r="V103"/>
      <c r="W103"/>
    </row>
    <row r="104" spans="2:23" ht="13.5" x14ac:dyDescent="0.25">
      <c r="B104"/>
      <c r="C104"/>
      <c r="D104"/>
      <c r="E104"/>
      <c r="F104"/>
      <c r="G104"/>
      <c r="H104"/>
      <c r="I104"/>
      <c r="J104"/>
      <c r="K104"/>
      <c r="L104"/>
      <c r="M104"/>
      <c r="N104"/>
      <c r="O104"/>
      <c r="P104"/>
      <c r="Q104"/>
      <c r="R104"/>
      <c r="S104"/>
      <c r="T104"/>
      <c r="U104"/>
      <c r="V104"/>
      <c r="W104"/>
    </row>
    <row r="105" spans="2:23" ht="13.5" x14ac:dyDescent="0.25">
      <c r="B105"/>
      <c r="C105"/>
      <c r="D105"/>
      <c r="E105"/>
      <c r="F105"/>
      <c r="G105"/>
      <c r="H105"/>
      <c r="I105"/>
      <c r="J105"/>
      <c r="K105"/>
      <c r="L105"/>
      <c r="M105"/>
      <c r="N105"/>
      <c r="O105"/>
      <c r="P105"/>
      <c r="Q105"/>
      <c r="R105"/>
      <c r="S105"/>
      <c r="T105"/>
      <c r="U105"/>
      <c r="V105"/>
      <c r="W105"/>
    </row>
    <row r="106" spans="2:23" ht="13.5" x14ac:dyDescent="0.25">
      <c r="B106"/>
      <c r="C106"/>
      <c r="D106"/>
      <c r="E106"/>
      <c r="F106"/>
      <c r="G106"/>
      <c r="H106"/>
      <c r="I106"/>
      <c r="J106"/>
      <c r="K106"/>
      <c r="L106"/>
      <c r="M106"/>
      <c r="N106"/>
      <c r="O106"/>
      <c r="P106"/>
      <c r="Q106"/>
      <c r="R106"/>
      <c r="S106"/>
      <c r="T106"/>
      <c r="U106"/>
      <c r="V106"/>
      <c r="W106"/>
    </row>
    <row r="107" spans="2:23" ht="13.5" x14ac:dyDescent="0.25">
      <c r="B107"/>
      <c r="C107"/>
      <c r="D107"/>
      <c r="E107"/>
      <c r="F107"/>
      <c r="G107"/>
      <c r="H107"/>
      <c r="I107"/>
      <c r="J107"/>
      <c r="K107"/>
      <c r="L107"/>
      <c r="M107"/>
      <c r="N107"/>
      <c r="O107"/>
      <c r="P107"/>
      <c r="Q107"/>
      <c r="R107"/>
      <c r="S107"/>
      <c r="T107"/>
      <c r="U107"/>
      <c r="V107"/>
      <c r="W107"/>
    </row>
    <row r="108" spans="2:23" ht="13.5" x14ac:dyDescent="0.25">
      <c r="B108"/>
      <c r="C108"/>
      <c r="D108"/>
      <c r="E108"/>
      <c r="F108"/>
      <c r="G108"/>
      <c r="H108"/>
      <c r="I108"/>
      <c r="J108"/>
      <c r="K108"/>
      <c r="L108"/>
      <c r="M108"/>
      <c r="N108"/>
      <c r="O108"/>
      <c r="P108"/>
      <c r="Q108"/>
      <c r="R108"/>
      <c r="S108"/>
      <c r="T108"/>
      <c r="U108"/>
      <c r="V108"/>
      <c r="W108"/>
    </row>
    <row r="109" spans="2:23" ht="13.5" x14ac:dyDescent="0.25">
      <c r="B109"/>
      <c r="C109"/>
      <c r="D109"/>
      <c r="E109"/>
      <c r="F109"/>
      <c r="G109"/>
      <c r="H109"/>
      <c r="I109"/>
      <c r="J109"/>
      <c r="K109"/>
      <c r="L109"/>
      <c r="M109"/>
      <c r="N109"/>
      <c r="O109"/>
      <c r="P109"/>
      <c r="Q109"/>
      <c r="R109"/>
      <c r="S109"/>
      <c r="T109"/>
      <c r="U109"/>
      <c r="V109"/>
      <c r="W109"/>
    </row>
    <row r="110" spans="2:23" ht="13.5" x14ac:dyDescent="0.25">
      <c r="B110"/>
      <c r="C110"/>
      <c r="D110"/>
      <c r="E110"/>
      <c r="F110"/>
      <c r="G110"/>
      <c r="H110"/>
      <c r="I110"/>
      <c r="J110"/>
      <c r="K110"/>
      <c r="L110"/>
      <c r="M110"/>
      <c r="N110"/>
      <c r="O110"/>
      <c r="P110"/>
      <c r="Q110"/>
      <c r="R110"/>
      <c r="S110"/>
      <c r="T110"/>
      <c r="U110"/>
      <c r="V110"/>
      <c r="W110"/>
    </row>
    <row r="111" spans="2:23" ht="13.5" x14ac:dyDescent="0.25">
      <c r="B111"/>
      <c r="C111"/>
      <c r="D111"/>
      <c r="E111"/>
      <c r="F111"/>
      <c r="G111"/>
      <c r="H111"/>
      <c r="I111"/>
      <c r="J111"/>
      <c r="K111"/>
      <c r="L111"/>
      <c r="M111"/>
      <c r="N111"/>
      <c r="O111"/>
      <c r="P111"/>
      <c r="Q111"/>
      <c r="R111"/>
      <c r="S111"/>
      <c r="T111"/>
      <c r="U111"/>
      <c r="V111"/>
      <c r="W111"/>
    </row>
    <row r="112" spans="2:23" ht="13.5" x14ac:dyDescent="0.25">
      <c r="B112"/>
      <c r="C112"/>
      <c r="D112"/>
      <c r="E112"/>
      <c r="F112"/>
      <c r="G112"/>
      <c r="H112"/>
      <c r="I112"/>
      <c r="J112"/>
      <c r="K112"/>
      <c r="L112"/>
      <c r="M112"/>
      <c r="N112"/>
      <c r="O112"/>
      <c r="P112"/>
      <c r="Q112"/>
      <c r="R112"/>
      <c r="S112"/>
      <c r="T112"/>
      <c r="U112"/>
      <c r="V112"/>
      <c r="W112"/>
    </row>
    <row r="113" spans="2:23" ht="13.5" x14ac:dyDescent="0.25">
      <c r="B113"/>
      <c r="C113"/>
      <c r="D113"/>
      <c r="E113"/>
      <c r="F113"/>
      <c r="G113"/>
      <c r="H113"/>
      <c r="I113"/>
      <c r="J113"/>
      <c r="K113"/>
      <c r="L113"/>
      <c r="M113"/>
      <c r="N113"/>
      <c r="O113"/>
      <c r="P113"/>
      <c r="Q113"/>
      <c r="R113"/>
      <c r="S113"/>
      <c r="T113"/>
      <c r="U113"/>
      <c r="V113"/>
      <c r="W113"/>
    </row>
    <row r="114" spans="2:23" ht="13.5" x14ac:dyDescent="0.25">
      <c r="B114"/>
      <c r="C114"/>
      <c r="D114"/>
      <c r="E114"/>
      <c r="F114"/>
      <c r="G114"/>
      <c r="H114"/>
      <c r="I114"/>
      <c r="J114"/>
      <c r="K114"/>
      <c r="L114"/>
      <c r="M114"/>
      <c r="N114"/>
      <c r="O114"/>
      <c r="P114"/>
      <c r="Q114"/>
      <c r="R114"/>
      <c r="S114"/>
      <c r="T114"/>
      <c r="U114"/>
      <c r="V114"/>
      <c r="W114"/>
    </row>
    <row r="115" spans="2:23" ht="13.5" x14ac:dyDescent="0.25">
      <c r="B115"/>
      <c r="C115"/>
      <c r="D115"/>
      <c r="E115"/>
      <c r="F115"/>
      <c r="G115"/>
      <c r="H115"/>
      <c r="I115"/>
      <c r="J115"/>
      <c r="K115"/>
      <c r="L115"/>
      <c r="M115"/>
      <c r="N115"/>
      <c r="O115"/>
      <c r="P115"/>
      <c r="Q115"/>
      <c r="R115"/>
      <c r="S115"/>
      <c r="T115"/>
      <c r="U115"/>
      <c r="V115"/>
      <c r="W115"/>
    </row>
    <row r="116" spans="2:23" ht="13.5" x14ac:dyDescent="0.25">
      <c r="B116"/>
      <c r="C116"/>
      <c r="D116"/>
      <c r="E116"/>
      <c r="F116"/>
      <c r="G116"/>
      <c r="H116"/>
      <c r="I116"/>
      <c r="J116"/>
      <c r="K116"/>
      <c r="L116"/>
      <c r="M116"/>
      <c r="N116"/>
      <c r="O116"/>
      <c r="P116"/>
      <c r="Q116"/>
      <c r="R116"/>
      <c r="S116"/>
      <c r="T116"/>
      <c r="U116"/>
      <c r="V116"/>
      <c r="W116"/>
    </row>
    <row r="117" spans="2:23" ht="13.5" x14ac:dyDescent="0.25">
      <c r="B117"/>
      <c r="C117"/>
      <c r="D117"/>
      <c r="E117"/>
      <c r="F117"/>
      <c r="G117"/>
      <c r="H117"/>
      <c r="I117"/>
      <c r="J117"/>
      <c r="K117"/>
      <c r="L117"/>
      <c r="M117"/>
      <c r="N117"/>
      <c r="O117"/>
      <c r="P117"/>
      <c r="Q117"/>
      <c r="R117"/>
      <c r="S117"/>
      <c r="T117"/>
      <c r="U117"/>
      <c r="V117"/>
      <c r="W117"/>
    </row>
    <row r="118" spans="2:23" ht="13.5" x14ac:dyDescent="0.25">
      <c r="B118"/>
      <c r="C118"/>
      <c r="D118"/>
      <c r="E118"/>
      <c r="F118"/>
      <c r="G118"/>
      <c r="H118"/>
      <c r="I118"/>
      <c r="J118"/>
      <c r="K118"/>
      <c r="L118"/>
      <c r="M118"/>
      <c r="N118"/>
      <c r="O118"/>
      <c r="P118"/>
      <c r="Q118"/>
      <c r="R118"/>
      <c r="S118"/>
      <c r="T118"/>
      <c r="U118"/>
      <c r="V118"/>
      <c r="W118"/>
    </row>
    <row r="119" spans="2:23" ht="13.5" x14ac:dyDescent="0.25">
      <c r="B119"/>
      <c r="C119"/>
      <c r="D119"/>
      <c r="E119"/>
      <c r="F119"/>
      <c r="G119"/>
      <c r="H119"/>
      <c r="I119"/>
      <c r="J119"/>
      <c r="K119"/>
      <c r="L119"/>
      <c r="M119"/>
      <c r="N119"/>
      <c r="O119"/>
      <c r="P119"/>
      <c r="Q119"/>
      <c r="R119"/>
      <c r="S119"/>
      <c r="T119"/>
      <c r="U119"/>
      <c r="V119"/>
      <c r="W119"/>
    </row>
    <row r="120" spans="2:23" ht="13.5" x14ac:dyDescent="0.25">
      <c r="B120"/>
      <c r="C120"/>
      <c r="D120"/>
      <c r="E120"/>
      <c r="F120"/>
      <c r="G120"/>
      <c r="H120"/>
      <c r="I120"/>
      <c r="J120"/>
      <c r="K120"/>
      <c r="L120"/>
      <c r="M120"/>
      <c r="N120"/>
      <c r="O120"/>
      <c r="P120"/>
      <c r="Q120"/>
      <c r="R120"/>
      <c r="S120"/>
      <c r="T120"/>
      <c r="U120"/>
      <c r="V120"/>
      <c r="W120"/>
    </row>
    <row r="121" spans="2:23" ht="13.5" x14ac:dyDescent="0.25">
      <c r="B121"/>
      <c r="C121"/>
      <c r="D121"/>
      <c r="E121"/>
      <c r="F121"/>
      <c r="G121"/>
      <c r="H121"/>
      <c r="I121"/>
      <c r="J121"/>
      <c r="K121"/>
      <c r="L121"/>
      <c r="M121"/>
      <c r="N121"/>
      <c r="O121"/>
      <c r="P121"/>
      <c r="Q121"/>
      <c r="R121"/>
      <c r="S121"/>
      <c r="T121"/>
      <c r="U121"/>
      <c r="V121"/>
      <c r="W121"/>
    </row>
    <row r="122" spans="2:23" ht="13.5" x14ac:dyDescent="0.25">
      <c r="B122"/>
      <c r="C122"/>
      <c r="D122"/>
      <c r="E122"/>
      <c r="F122"/>
      <c r="G122"/>
      <c r="H122"/>
      <c r="I122"/>
      <c r="J122"/>
      <c r="K122"/>
      <c r="L122"/>
      <c r="M122"/>
      <c r="N122"/>
      <c r="O122"/>
      <c r="P122"/>
      <c r="Q122"/>
      <c r="R122"/>
      <c r="S122"/>
      <c r="T122"/>
      <c r="U122"/>
      <c r="V122"/>
      <c r="W122"/>
    </row>
    <row r="123" spans="2:23" ht="13.5" x14ac:dyDescent="0.25">
      <c r="B123"/>
      <c r="C123"/>
      <c r="D123"/>
      <c r="E123"/>
      <c r="F123"/>
      <c r="G123"/>
      <c r="H123"/>
      <c r="I123"/>
      <c r="J123"/>
      <c r="K123"/>
      <c r="L123"/>
      <c r="M123"/>
      <c r="N123"/>
      <c r="O123"/>
      <c r="P123"/>
      <c r="Q123"/>
      <c r="R123"/>
      <c r="S123"/>
      <c r="T123"/>
      <c r="U123"/>
      <c r="V123"/>
      <c r="W123"/>
    </row>
    <row r="124" spans="2:23" ht="13.5" x14ac:dyDescent="0.25">
      <c r="B124"/>
      <c r="C124"/>
      <c r="D124"/>
      <c r="E124"/>
      <c r="F124"/>
      <c r="G124"/>
      <c r="H124"/>
      <c r="I124"/>
      <c r="J124"/>
      <c r="K124"/>
      <c r="L124"/>
      <c r="M124"/>
      <c r="N124"/>
      <c r="O124"/>
      <c r="P124"/>
      <c r="Q124"/>
      <c r="R124"/>
      <c r="S124"/>
      <c r="T124"/>
      <c r="U124"/>
      <c r="V124"/>
      <c r="W124"/>
    </row>
    <row r="125" spans="2:23" ht="13.5" x14ac:dyDescent="0.25">
      <c r="B125"/>
      <c r="C125"/>
      <c r="D125"/>
      <c r="E125"/>
      <c r="F125"/>
      <c r="G125"/>
      <c r="H125"/>
      <c r="I125"/>
      <c r="J125"/>
      <c r="K125"/>
      <c r="L125"/>
      <c r="M125"/>
      <c r="N125"/>
      <c r="O125"/>
      <c r="P125"/>
      <c r="Q125"/>
      <c r="R125"/>
      <c r="S125"/>
      <c r="T125"/>
      <c r="U125"/>
      <c r="V125"/>
      <c r="W125"/>
    </row>
    <row r="126" spans="2:23" ht="13.5" x14ac:dyDescent="0.25">
      <c r="B126"/>
      <c r="C126"/>
      <c r="D126"/>
      <c r="E126"/>
      <c r="F126"/>
      <c r="G126"/>
      <c r="H126"/>
      <c r="I126"/>
      <c r="J126"/>
      <c r="K126"/>
      <c r="L126"/>
      <c r="M126"/>
      <c r="N126"/>
      <c r="O126"/>
      <c r="P126"/>
      <c r="Q126"/>
      <c r="R126"/>
      <c r="S126"/>
      <c r="T126"/>
      <c r="U126"/>
      <c r="V126"/>
      <c r="W126"/>
    </row>
    <row r="127" spans="2:23" ht="13.5" x14ac:dyDescent="0.25">
      <c r="B127"/>
      <c r="C127"/>
      <c r="D127"/>
      <c r="E127"/>
      <c r="F127"/>
      <c r="G127"/>
      <c r="H127"/>
      <c r="I127"/>
      <c r="J127"/>
      <c r="K127"/>
      <c r="L127"/>
      <c r="M127"/>
      <c r="N127"/>
      <c r="O127"/>
      <c r="P127"/>
      <c r="Q127"/>
      <c r="R127"/>
      <c r="S127"/>
      <c r="T127"/>
      <c r="U127"/>
      <c r="V127"/>
      <c r="W127"/>
    </row>
    <row r="128" spans="2:23" ht="13.5" x14ac:dyDescent="0.25">
      <c r="B128"/>
      <c r="C128"/>
      <c r="D128"/>
      <c r="E128"/>
      <c r="F128"/>
      <c r="G128"/>
      <c r="H128"/>
      <c r="I128"/>
      <c r="J128"/>
      <c r="K128"/>
      <c r="L128"/>
      <c r="M128"/>
      <c r="N128"/>
      <c r="O128"/>
      <c r="P128"/>
      <c r="Q128"/>
      <c r="R128"/>
      <c r="S128"/>
      <c r="T128"/>
      <c r="U128"/>
      <c r="V128"/>
      <c r="W128"/>
    </row>
    <row r="129" spans="2:23" ht="13.5" x14ac:dyDescent="0.25">
      <c r="B129"/>
      <c r="C129"/>
      <c r="D129"/>
      <c r="E129"/>
      <c r="F129"/>
      <c r="G129"/>
      <c r="H129"/>
      <c r="I129"/>
      <c r="J129"/>
      <c r="K129"/>
      <c r="L129"/>
      <c r="M129"/>
      <c r="N129"/>
      <c r="O129"/>
      <c r="P129"/>
      <c r="Q129"/>
      <c r="R129"/>
      <c r="S129"/>
      <c r="T129"/>
      <c r="U129"/>
      <c r="V129"/>
      <c r="W129"/>
    </row>
    <row r="130" spans="2:23" ht="13.5" x14ac:dyDescent="0.25">
      <c r="B130"/>
      <c r="C130"/>
      <c r="D130"/>
      <c r="E130"/>
      <c r="F130"/>
      <c r="G130"/>
      <c r="H130"/>
      <c r="I130"/>
      <c r="J130"/>
      <c r="K130"/>
      <c r="L130"/>
      <c r="M130"/>
      <c r="N130"/>
      <c r="O130"/>
      <c r="P130"/>
      <c r="Q130"/>
      <c r="R130"/>
      <c r="S130"/>
      <c r="T130"/>
      <c r="U130"/>
      <c r="V130"/>
      <c r="W130"/>
    </row>
    <row r="131" spans="2:23" ht="13.5" x14ac:dyDescent="0.25">
      <c r="B131"/>
      <c r="C131"/>
      <c r="D131"/>
      <c r="E131"/>
      <c r="F131"/>
      <c r="G131"/>
      <c r="H131"/>
      <c r="I131"/>
      <c r="J131"/>
      <c r="K131"/>
      <c r="L131"/>
      <c r="M131"/>
      <c r="N131"/>
      <c r="O131"/>
      <c r="P131"/>
      <c r="Q131"/>
      <c r="R131"/>
      <c r="S131"/>
      <c r="T131"/>
      <c r="U131"/>
      <c r="V131"/>
      <c r="W131"/>
    </row>
    <row r="132" spans="2:23" ht="13.5" x14ac:dyDescent="0.25">
      <c r="B132"/>
      <c r="C132"/>
      <c r="D132"/>
      <c r="E132"/>
      <c r="F132"/>
      <c r="G132"/>
      <c r="H132"/>
      <c r="I132"/>
      <c r="J132"/>
      <c r="K132"/>
      <c r="L132"/>
      <c r="M132"/>
      <c r="N132"/>
      <c r="O132"/>
      <c r="P132"/>
      <c r="Q132"/>
      <c r="R132"/>
      <c r="S132"/>
      <c r="T132"/>
      <c r="U132"/>
      <c r="V132"/>
      <c r="W132"/>
    </row>
    <row r="133" spans="2:23" ht="13.5" x14ac:dyDescent="0.25">
      <c r="B133"/>
      <c r="C133"/>
      <c r="D133"/>
      <c r="E133"/>
      <c r="F133"/>
      <c r="G133"/>
      <c r="H133"/>
      <c r="I133"/>
      <c r="J133"/>
      <c r="K133"/>
      <c r="L133"/>
      <c r="M133"/>
      <c r="N133"/>
      <c r="O133"/>
      <c r="P133"/>
      <c r="Q133"/>
      <c r="R133"/>
      <c r="S133"/>
      <c r="T133"/>
      <c r="U133"/>
      <c r="V133"/>
      <c r="W133"/>
    </row>
    <row r="134" spans="2:23" ht="13.5" x14ac:dyDescent="0.25">
      <c r="B134"/>
      <c r="C134"/>
      <c r="D134"/>
      <c r="E134"/>
      <c r="F134"/>
      <c r="G134"/>
      <c r="H134"/>
      <c r="I134"/>
      <c r="J134"/>
      <c r="K134"/>
      <c r="L134"/>
      <c r="M134"/>
      <c r="N134"/>
      <c r="O134"/>
      <c r="P134"/>
      <c r="Q134"/>
      <c r="R134"/>
      <c r="S134"/>
      <c r="T134"/>
      <c r="U134"/>
      <c r="V134"/>
      <c r="W134"/>
    </row>
    <row r="135" spans="2:23" ht="13.5" x14ac:dyDescent="0.25">
      <c r="B135"/>
      <c r="C135"/>
      <c r="D135"/>
      <c r="E135"/>
      <c r="F135"/>
      <c r="G135"/>
      <c r="H135"/>
      <c r="I135"/>
      <c r="J135"/>
      <c r="K135"/>
      <c r="L135"/>
      <c r="M135"/>
      <c r="N135"/>
      <c r="O135"/>
      <c r="P135"/>
      <c r="Q135"/>
      <c r="R135"/>
      <c r="S135"/>
      <c r="T135"/>
      <c r="U135"/>
      <c r="V135"/>
      <c r="W135"/>
    </row>
    <row r="136" spans="2:23" ht="13.5" x14ac:dyDescent="0.25">
      <c r="B136"/>
      <c r="C136"/>
      <c r="D136"/>
      <c r="E136"/>
      <c r="F136"/>
      <c r="G136"/>
      <c r="H136"/>
      <c r="I136"/>
      <c r="J136"/>
      <c r="K136"/>
      <c r="L136"/>
      <c r="M136"/>
      <c r="N136"/>
      <c r="O136"/>
      <c r="P136"/>
      <c r="Q136"/>
      <c r="R136"/>
      <c r="S136"/>
      <c r="T136"/>
      <c r="U136"/>
      <c r="V136"/>
      <c r="W136"/>
    </row>
    <row r="137" spans="2:23" ht="13.5" x14ac:dyDescent="0.25">
      <c r="B137"/>
      <c r="C137"/>
      <c r="D137"/>
      <c r="E137"/>
      <c r="F137"/>
      <c r="G137"/>
      <c r="H137"/>
      <c r="I137"/>
      <c r="J137"/>
      <c r="K137"/>
      <c r="L137"/>
      <c r="M137"/>
      <c r="N137"/>
      <c r="O137"/>
      <c r="P137"/>
      <c r="Q137"/>
      <c r="R137"/>
      <c r="S137"/>
      <c r="T137"/>
      <c r="U137"/>
      <c r="V137"/>
      <c r="W137"/>
    </row>
    <row r="138" spans="2:23" ht="13.5" x14ac:dyDescent="0.25">
      <c r="B138"/>
      <c r="C138"/>
      <c r="D138"/>
      <c r="E138"/>
      <c r="F138"/>
      <c r="G138"/>
      <c r="H138"/>
      <c r="I138"/>
      <c r="J138"/>
      <c r="K138"/>
      <c r="L138"/>
      <c r="M138"/>
      <c r="N138"/>
      <c r="O138"/>
      <c r="P138"/>
      <c r="Q138"/>
      <c r="R138"/>
      <c r="S138"/>
      <c r="T138"/>
      <c r="U138"/>
      <c r="V138"/>
      <c r="W138"/>
    </row>
    <row r="139" spans="2:23" ht="13.5" x14ac:dyDescent="0.25">
      <c r="B139"/>
      <c r="C139"/>
      <c r="D139"/>
      <c r="E139"/>
      <c r="F139"/>
      <c r="G139"/>
      <c r="H139"/>
      <c r="I139"/>
      <c r="J139"/>
      <c r="K139"/>
      <c r="L139"/>
      <c r="M139"/>
      <c r="N139"/>
      <c r="O139"/>
      <c r="P139"/>
      <c r="Q139"/>
      <c r="R139"/>
      <c r="S139"/>
      <c r="T139"/>
      <c r="U139"/>
      <c r="V139"/>
      <c r="W139"/>
    </row>
    <row r="140" spans="2:23" ht="13.5" x14ac:dyDescent="0.25">
      <c r="B140"/>
      <c r="C140"/>
      <c r="D140"/>
      <c r="E140"/>
      <c r="F140"/>
      <c r="G140"/>
      <c r="H140"/>
      <c r="I140"/>
      <c r="J140"/>
      <c r="K140"/>
      <c r="L140"/>
      <c r="M140"/>
      <c r="N140"/>
      <c r="O140"/>
      <c r="P140"/>
      <c r="Q140"/>
      <c r="R140"/>
      <c r="S140"/>
      <c r="T140"/>
      <c r="U140"/>
      <c r="V140"/>
      <c r="W140"/>
    </row>
    <row r="141" spans="2:23" ht="13.5" x14ac:dyDescent="0.25">
      <c r="B141"/>
      <c r="C141"/>
      <c r="D141"/>
      <c r="E141"/>
      <c r="F141"/>
      <c r="G141"/>
      <c r="H141"/>
      <c r="I141"/>
      <c r="J141"/>
      <c r="K141"/>
      <c r="L141"/>
      <c r="M141"/>
      <c r="N141"/>
      <c r="O141"/>
      <c r="P141"/>
      <c r="Q141"/>
      <c r="R141"/>
      <c r="S141"/>
      <c r="T141"/>
      <c r="U141"/>
      <c r="V141"/>
      <c r="W141"/>
    </row>
    <row r="142" spans="2:23" ht="13.5" x14ac:dyDescent="0.25">
      <c r="B142"/>
      <c r="C142"/>
      <c r="D142"/>
      <c r="E142"/>
      <c r="F142"/>
      <c r="G142"/>
      <c r="H142"/>
      <c r="I142"/>
      <c r="J142"/>
      <c r="K142"/>
      <c r="L142"/>
      <c r="M142"/>
      <c r="N142"/>
      <c r="O142"/>
      <c r="P142"/>
      <c r="Q142"/>
      <c r="R142"/>
      <c r="S142"/>
      <c r="T142"/>
      <c r="U142"/>
      <c r="V142"/>
      <c r="W142"/>
    </row>
    <row r="143" spans="2:23" ht="13.5" x14ac:dyDescent="0.25">
      <c r="B143"/>
      <c r="C143"/>
      <c r="D143"/>
      <c r="E143"/>
      <c r="F143"/>
      <c r="G143"/>
      <c r="H143"/>
      <c r="I143"/>
      <c r="J143"/>
      <c r="K143"/>
      <c r="L143"/>
      <c r="M143"/>
      <c r="N143"/>
      <c r="O143"/>
      <c r="P143"/>
      <c r="Q143"/>
      <c r="R143"/>
      <c r="S143"/>
      <c r="T143"/>
      <c r="U143"/>
      <c r="V143"/>
      <c r="W143"/>
    </row>
    <row r="144" spans="2:23" ht="13.5" x14ac:dyDescent="0.25">
      <c r="B144"/>
      <c r="C144"/>
      <c r="D144"/>
      <c r="E144"/>
      <c r="F144"/>
      <c r="G144"/>
      <c r="H144"/>
      <c r="I144"/>
      <c r="J144"/>
      <c r="K144"/>
      <c r="L144"/>
      <c r="M144"/>
      <c r="N144"/>
      <c r="O144"/>
      <c r="P144"/>
      <c r="Q144"/>
      <c r="R144"/>
      <c r="S144"/>
      <c r="T144"/>
      <c r="U144"/>
      <c r="V144"/>
      <c r="W144"/>
    </row>
    <row r="145" spans="2:23" ht="13.5" x14ac:dyDescent="0.25">
      <c r="B145"/>
      <c r="C145"/>
      <c r="D145"/>
      <c r="E145"/>
      <c r="F145"/>
      <c r="G145"/>
      <c r="H145"/>
      <c r="I145"/>
      <c r="J145"/>
      <c r="K145"/>
      <c r="L145"/>
      <c r="M145"/>
      <c r="N145"/>
      <c r="O145"/>
      <c r="P145"/>
      <c r="Q145"/>
      <c r="R145"/>
      <c r="S145"/>
      <c r="T145"/>
      <c r="U145"/>
      <c r="V145"/>
      <c r="W145"/>
    </row>
    <row r="146" spans="2:23" ht="13.5" x14ac:dyDescent="0.25">
      <c r="B146"/>
      <c r="C146"/>
      <c r="D146"/>
      <c r="E146"/>
      <c r="F146"/>
      <c r="G146"/>
      <c r="H146"/>
      <c r="I146"/>
      <c r="J146"/>
      <c r="K146"/>
      <c r="L146"/>
      <c r="M146"/>
      <c r="N146"/>
      <c r="O146"/>
      <c r="P146"/>
      <c r="Q146"/>
      <c r="R146"/>
      <c r="S146"/>
      <c r="T146"/>
      <c r="U146"/>
      <c r="V146"/>
      <c r="W146"/>
    </row>
    <row r="147" spans="2:23" ht="13.5" x14ac:dyDescent="0.25">
      <c r="B147"/>
      <c r="C147"/>
      <c r="D147"/>
      <c r="E147"/>
      <c r="F147"/>
      <c r="G147"/>
      <c r="H147"/>
      <c r="I147"/>
      <c r="J147"/>
      <c r="K147"/>
      <c r="L147"/>
      <c r="M147"/>
      <c r="N147"/>
      <c r="O147"/>
      <c r="P147"/>
      <c r="Q147"/>
      <c r="R147"/>
      <c r="S147"/>
      <c r="T147"/>
      <c r="U147"/>
      <c r="V147"/>
      <c r="W147"/>
    </row>
    <row r="148" spans="2:23" ht="13.5" x14ac:dyDescent="0.25">
      <c r="B148"/>
      <c r="C148"/>
      <c r="D148"/>
      <c r="E148"/>
      <c r="F148"/>
      <c r="G148"/>
      <c r="H148"/>
      <c r="I148"/>
      <c r="J148"/>
      <c r="K148"/>
      <c r="L148"/>
      <c r="M148"/>
      <c r="N148"/>
      <c r="O148"/>
      <c r="P148"/>
      <c r="Q148"/>
      <c r="R148"/>
      <c r="S148"/>
      <c r="T148"/>
      <c r="U148"/>
      <c r="V148"/>
      <c r="W148"/>
    </row>
    <row r="149" spans="2:23" ht="13.5" x14ac:dyDescent="0.25">
      <c r="B149"/>
      <c r="C149"/>
      <c r="D149"/>
      <c r="E149"/>
      <c r="F149"/>
      <c r="G149"/>
      <c r="H149"/>
      <c r="I149"/>
      <c r="J149"/>
      <c r="K149"/>
      <c r="L149"/>
      <c r="M149"/>
      <c r="N149"/>
      <c r="O149"/>
      <c r="P149"/>
      <c r="Q149"/>
      <c r="R149"/>
      <c r="S149"/>
      <c r="T149"/>
      <c r="U149"/>
      <c r="V149"/>
      <c r="W149"/>
    </row>
    <row r="150" spans="2:23" ht="13.5" x14ac:dyDescent="0.25">
      <c r="B150"/>
      <c r="C150"/>
      <c r="D150"/>
      <c r="E150"/>
      <c r="F150"/>
      <c r="G150"/>
      <c r="H150"/>
      <c r="I150"/>
      <c r="J150"/>
      <c r="K150"/>
      <c r="L150"/>
      <c r="M150"/>
      <c r="N150"/>
      <c r="O150"/>
      <c r="P150"/>
      <c r="Q150"/>
      <c r="R150"/>
      <c r="S150"/>
      <c r="T150"/>
      <c r="U150"/>
      <c r="V150"/>
      <c r="W150"/>
    </row>
    <row r="151" spans="2:23" ht="13.5" x14ac:dyDescent="0.25">
      <c r="B151"/>
      <c r="C151"/>
      <c r="D151"/>
      <c r="E151"/>
      <c r="F151"/>
      <c r="G151"/>
      <c r="H151"/>
      <c r="I151"/>
      <c r="J151"/>
      <c r="K151"/>
      <c r="L151"/>
      <c r="M151"/>
      <c r="N151"/>
      <c r="O151"/>
      <c r="P151"/>
      <c r="Q151"/>
      <c r="R151"/>
      <c r="S151"/>
      <c r="T151"/>
      <c r="U151"/>
      <c r="V151"/>
      <c r="W151"/>
    </row>
    <row r="152" spans="2:23" ht="13.5" x14ac:dyDescent="0.25">
      <c r="B152"/>
      <c r="C152"/>
      <c r="D152"/>
      <c r="E152"/>
      <c r="F152"/>
      <c r="G152"/>
      <c r="H152"/>
      <c r="I152"/>
      <c r="J152"/>
      <c r="K152"/>
      <c r="L152"/>
      <c r="M152"/>
      <c r="N152"/>
      <c r="O152"/>
      <c r="P152"/>
      <c r="Q152"/>
      <c r="R152"/>
      <c r="S152"/>
      <c r="T152"/>
      <c r="U152"/>
      <c r="V152"/>
      <c r="W152"/>
    </row>
    <row r="153" spans="2:23" ht="13.5" x14ac:dyDescent="0.25">
      <c r="B153"/>
      <c r="C153"/>
      <c r="D153"/>
      <c r="E153"/>
      <c r="F153"/>
      <c r="G153"/>
      <c r="H153"/>
      <c r="I153"/>
      <c r="J153"/>
      <c r="K153"/>
      <c r="L153"/>
      <c r="M153"/>
      <c r="N153"/>
      <c r="O153"/>
      <c r="P153"/>
      <c r="Q153"/>
      <c r="R153"/>
      <c r="S153"/>
      <c r="T153"/>
      <c r="U153"/>
      <c r="V153"/>
      <c r="W153"/>
    </row>
    <row r="154" spans="2:23" ht="13.5" x14ac:dyDescent="0.25">
      <c r="B154"/>
      <c r="C154"/>
      <c r="D154"/>
      <c r="E154"/>
      <c r="F154"/>
      <c r="G154"/>
      <c r="H154"/>
      <c r="I154"/>
      <c r="J154"/>
      <c r="K154"/>
      <c r="L154"/>
      <c r="M154"/>
      <c r="N154"/>
      <c r="O154"/>
      <c r="P154"/>
      <c r="Q154"/>
      <c r="R154"/>
      <c r="S154"/>
      <c r="T154"/>
      <c r="U154"/>
      <c r="V154"/>
      <c r="W154"/>
    </row>
    <row r="155" spans="2:23" ht="13.5" x14ac:dyDescent="0.25">
      <c r="B155"/>
      <c r="C155"/>
      <c r="D155"/>
      <c r="E155"/>
      <c r="F155"/>
      <c r="G155"/>
      <c r="H155"/>
      <c r="I155"/>
      <c r="J155"/>
      <c r="K155"/>
      <c r="L155"/>
      <c r="M155"/>
      <c r="N155"/>
      <c r="O155"/>
      <c r="P155"/>
      <c r="Q155"/>
      <c r="R155"/>
      <c r="S155"/>
      <c r="T155"/>
      <c r="U155"/>
      <c r="V155"/>
      <c r="W155"/>
    </row>
    <row r="156" spans="2:23" ht="13.5" x14ac:dyDescent="0.25">
      <c r="B156"/>
      <c r="C156"/>
      <c r="D156"/>
      <c r="E156"/>
      <c r="F156"/>
      <c r="G156"/>
      <c r="H156"/>
      <c r="I156"/>
      <c r="J156"/>
      <c r="K156"/>
      <c r="L156"/>
      <c r="M156"/>
      <c r="N156"/>
      <c r="O156"/>
      <c r="P156"/>
      <c r="Q156"/>
      <c r="R156"/>
      <c r="S156"/>
      <c r="T156"/>
      <c r="U156"/>
      <c r="V156"/>
      <c r="W156"/>
    </row>
    <row r="157" spans="2:23" ht="13.5" x14ac:dyDescent="0.25">
      <c r="B157"/>
      <c r="C157"/>
      <c r="D157"/>
      <c r="E157"/>
      <c r="F157"/>
      <c r="G157"/>
      <c r="H157"/>
      <c r="I157"/>
      <c r="J157"/>
      <c r="K157"/>
      <c r="L157"/>
      <c r="M157"/>
      <c r="N157"/>
      <c r="O157"/>
      <c r="P157"/>
      <c r="Q157"/>
      <c r="R157"/>
      <c r="S157"/>
      <c r="T157"/>
      <c r="U157"/>
      <c r="V157"/>
      <c r="W157"/>
    </row>
    <row r="158" spans="2:23" ht="13.5" x14ac:dyDescent="0.25">
      <c r="B158"/>
      <c r="C158"/>
      <c r="D158"/>
      <c r="E158"/>
      <c r="F158"/>
      <c r="G158"/>
      <c r="H158"/>
      <c r="I158"/>
      <c r="J158"/>
      <c r="K158"/>
      <c r="L158"/>
      <c r="M158"/>
      <c r="N158"/>
      <c r="O158"/>
      <c r="P158"/>
      <c r="Q158"/>
      <c r="R158"/>
      <c r="S158"/>
      <c r="T158"/>
      <c r="U158"/>
      <c r="V158"/>
      <c r="W158"/>
    </row>
    <row r="159" spans="2:23" ht="13.5" x14ac:dyDescent="0.25">
      <c r="B159"/>
      <c r="C159"/>
      <c r="D159"/>
      <c r="E159"/>
      <c r="F159"/>
      <c r="G159"/>
      <c r="H159"/>
      <c r="I159"/>
      <c r="J159"/>
      <c r="K159"/>
      <c r="L159"/>
      <c r="M159"/>
      <c r="N159"/>
      <c r="O159"/>
      <c r="P159"/>
      <c r="Q159"/>
      <c r="R159"/>
      <c r="S159"/>
      <c r="T159"/>
      <c r="U159"/>
      <c r="V159"/>
      <c r="W159"/>
    </row>
    <row r="160" spans="2:23" ht="13.5" x14ac:dyDescent="0.25">
      <c r="B160"/>
      <c r="C160"/>
      <c r="D160"/>
      <c r="E160"/>
      <c r="F160"/>
      <c r="G160"/>
      <c r="H160"/>
      <c r="I160"/>
      <c r="J160"/>
      <c r="K160"/>
      <c r="L160"/>
      <c r="M160"/>
      <c r="N160"/>
      <c r="O160"/>
      <c r="P160"/>
      <c r="Q160"/>
      <c r="R160"/>
      <c r="S160"/>
      <c r="T160"/>
      <c r="U160"/>
      <c r="V160"/>
      <c r="W160"/>
    </row>
    <row r="161" spans="2:23" ht="13.5" x14ac:dyDescent="0.25">
      <c r="B161"/>
      <c r="C161"/>
      <c r="D161"/>
      <c r="E161"/>
      <c r="F161"/>
      <c r="G161"/>
      <c r="H161"/>
      <c r="I161"/>
      <c r="J161"/>
      <c r="K161"/>
      <c r="L161"/>
      <c r="M161"/>
      <c r="N161"/>
      <c r="O161"/>
      <c r="P161"/>
      <c r="Q161"/>
      <c r="R161"/>
      <c r="S161"/>
      <c r="T161"/>
      <c r="U161"/>
      <c r="V161"/>
      <c r="W161"/>
    </row>
    <row r="162" spans="2:23" ht="13.5" x14ac:dyDescent="0.25">
      <c r="B162"/>
      <c r="C162"/>
      <c r="D162"/>
      <c r="E162"/>
      <c r="F162"/>
      <c r="G162"/>
      <c r="H162"/>
      <c r="I162"/>
      <c r="J162"/>
      <c r="K162"/>
      <c r="L162"/>
      <c r="M162"/>
      <c r="N162"/>
      <c r="O162"/>
      <c r="P162"/>
      <c r="Q162"/>
      <c r="R162"/>
      <c r="S162"/>
      <c r="T162"/>
      <c r="U162"/>
      <c r="V162"/>
      <c r="W162"/>
    </row>
    <row r="163" spans="2:23" ht="13.5" x14ac:dyDescent="0.25">
      <c r="B163"/>
      <c r="C163"/>
      <c r="D163"/>
      <c r="E163"/>
      <c r="F163"/>
      <c r="G163"/>
      <c r="H163"/>
      <c r="I163"/>
      <c r="J163"/>
      <c r="K163"/>
      <c r="L163"/>
      <c r="M163"/>
      <c r="N163"/>
      <c r="O163"/>
      <c r="P163"/>
      <c r="Q163"/>
      <c r="R163"/>
      <c r="S163"/>
      <c r="T163"/>
      <c r="U163"/>
      <c r="V163"/>
      <c r="W163"/>
    </row>
    <row r="164" spans="2:23" ht="13.5" x14ac:dyDescent="0.25">
      <c r="B164"/>
      <c r="C164"/>
      <c r="D164"/>
      <c r="E164"/>
      <c r="F164"/>
      <c r="G164"/>
      <c r="H164"/>
      <c r="I164"/>
      <c r="J164"/>
      <c r="K164"/>
      <c r="L164"/>
      <c r="M164"/>
      <c r="N164"/>
      <c r="O164"/>
      <c r="P164"/>
      <c r="Q164"/>
      <c r="R164"/>
      <c r="S164"/>
      <c r="T164"/>
      <c r="U164"/>
      <c r="V164"/>
      <c r="W164"/>
    </row>
    <row r="165" spans="2:23" ht="13.5" x14ac:dyDescent="0.25">
      <c r="B165"/>
      <c r="C165"/>
      <c r="D165"/>
      <c r="E165"/>
      <c r="F165"/>
      <c r="G165"/>
      <c r="H165"/>
      <c r="I165"/>
      <c r="J165"/>
      <c r="K165"/>
      <c r="L165"/>
      <c r="M165"/>
      <c r="N165"/>
      <c r="O165"/>
      <c r="P165"/>
      <c r="Q165"/>
      <c r="R165"/>
      <c r="S165"/>
      <c r="T165"/>
      <c r="U165"/>
      <c r="V165"/>
      <c r="W165"/>
    </row>
    <row r="166" spans="2:23" ht="13.5" x14ac:dyDescent="0.25">
      <c r="B166"/>
      <c r="C166"/>
      <c r="D166"/>
      <c r="E166"/>
      <c r="F166"/>
      <c r="G166"/>
      <c r="H166"/>
      <c r="I166"/>
      <c r="J166"/>
      <c r="K166"/>
      <c r="L166"/>
      <c r="M166"/>
      <c r="N166"/>
      <c r="O166"/>
      <c r="P166"/>
      <c r="Q166"/>
      <c r="R166"/>
      <c r="S166"/>
      <c r="T166"/>
      <c r="U166"/>
      <c r="V166"/>
      <c r="W166"/>
    </row>
    <row r="167" spans="2:23" ht="13.5" x14ac:dyDescent="0.25">
      <c r="B167"/>
      <c r="C167"/>
      <c r="D167"/>
      <c r="E167"/>
      <c r="F167"/>
      <c r="G167"/>
      <c r="H167"/>
      <c r="I167"/>
      <c r="J167"/>
      <c r="K167"/>
      <c r="L167"/>
      <c r="M167"/>
      <c r="N167"/>
      <c r="O167"/>
      <c r="P167"/>
      <c r="Q167"/>
      <c r="R167"/>
      <c r="S167"/>
      <c r="T167"/>
      <c r="U167"/>
      <c r="V167"/>
      <c r="W167"/>
    </row>
    <row r="168" spans="2:23" ht="13.5" x14ac:dyDescent="0.25">
      <c r="B168"/>
      <c r="C168"/>
      <c r="D168"/>
      <c r="E168"/>
      <c r="F168"/>
      <c r="G168"/>
      <c r="H168"/>
      <c r="I168"/>
      <c r="J168"/>
      <c r="K168"/>
      <c r="L168"/>
      <c r="M168"/>
      <c r="N168"/>
      <c r="O168"/>
      <c r="P168"/>
      <c r="Q168"/>
      <c r="R168"/>
      <c r="S168"/>
      <c r="T168"/>
      <c r="U168"/>
      <c r="V168"/>
      <c r="W168"/>
    </row>
    <row r="169" spans="2:23" ht="13.5" x14ac:dyDescent="0.25">
      <c r="B169"/>
      <c r="C169"/>
      <c r="D169"/>
      <c r="E169"/>
      <c r="F169"/>
      <c r="G169"/>
      <c r="H169"/>
      <c r="I169"/>
      <c r="J169"/>
      <c r="K169"/>
      <c r="L169"/>
      <c r="M169"/>
      <c r="N169"/>
      <c r="O169"/>
      <c r="P169"/>
      <c r="Q169"/>
      <c r="R169"/>
      <c r="S169"/>
      <c r="T169"/>
      <c r="U169"/>
      <c r="V169"/>
      <c r="W169"/>
    </row>
    <row r="170" spans="2:23" ht="13.5" x14ac:dyDescent="0.25">
      <c r="B170"/>
      <c r="C170"/>
      <c r="D170"/>
      <c r="E170"/>
      <c r="F170"/>
      <c r="G170"/>
      <c r="H170"/>
      <c r="I170"/>
      <c r="J170"/>
      <c r="K170"/>
      <c r="L170"/>
      <c r="M170"/>
      <c r="N170"/>
      <c r="O170"/>
      <c r="P170"/>
      <c r="Q170"/>
      <c r="R170"/>
      <c r="S170"/>
      <c r="T170"/>
      <c r="U170"/>
      <c r="V170"/>
      <c r="W170"/>
    </row>
    <row r="171" spans="2:23" ht="13.5" x14ac:dyDescent="0.25">
      <c r="B171"/>
      <c r="C171"/>
      <c r="D171"/>
      <c r="E171"/>
      <c r="F171"/>
      <c r="G171"/>
      <c r="H171"/>
      <c r="I171"/>
      <c r="J171"/>
      <c r="K171"/>
      <c r="L171"/>
      <c r="M171"/>
      <c r="N171"/>
      <c r="O171"/>
      <c r="P171"/>
      <c r="Q171"/>
      <c r="R171"/>
      <c r="S171"/>
      <c r="T171"/>
      <c r="U171"/>
      <c r="V171"/>
      <c r="W171"/>
    </row>
    <row r="172" spans="2:23" ht="13.5" x14ac:dyDescent="0.25">
      <c r="B172"/>
      <c r="C172"/>
      <c r="D172"/>
      <c r="E172"/>
      <c r="F172"/>
      <c r="G172"/>
      <c r="H172"/>
      <c r="I172"/>
      <c r="J172"/>
      <c r="K172"/>
      <c r="L172"/>
      <c r="M172"/>
      <c r="N172"/>
      <c r="O172"/>
      <c r="P172"/>
      <c r="Q172"/>
      <c r="R172"/>
      <c r="S172"/>
      <c r="T172"/>
      <c r="U172"/>
      <c r="V172"/>
      <c r="W172"/>
    </row>
    <row r="173" spans="2:23" ht="13.5" x14ac:dyDescent="0.25">
      <c r="B173"/>
      <c r="C173"/>
      <c r="D173"/>
      <c r="E173"/>
      <c r="F173"/>
      <c r="G173"/>
      <c r="H173"/>
      <c r="I173"/>
      <c r="J173"/>
      <c r="K173"/>
      <c r="L173"/>
      <c r="M173"/>
      <c r="N173"/>
      <c r="O173"/>
      <c r="P173"/>
      <c r="Q173"/>
      <c r="R173"/>
      <c r="S173"/>
      <c r="T173"/>
      <c r="U173"/>
      <c r="V173"/>
      <c r="W173"/>
    </row>
    <row r="174" spans="2:23" ht="13.5" x14ac:dyDescent="0.25">
      <c r="B174"/>
      <c r="C174"/>
      <c r="D174"/>
      <c r="E174"/>
      <c r="F174"/>
      <c r="G174"/>
      <c r="H174"/>
      <c r="I174"/>
      <c r="J174"/>
      <c r="K174"/>
      <c r="L174"/>
      <c r="M174"/>
      <c r="N174"/>
      <c r="O174"/>
      <c r="P174"/>
      <c r="Q174"/>
      <c r="R174"/>
      <c r="S174"/>
      <c r="T174"/>
      <c r="U174"/>
      <c r="V174"/>
      <c r="W174"/>
    </row>
    <row r="175" spans="2:23" ht="13.5" x14ac:dyDescent="0.25">
      <c r="B175"/>
      <c r="C175"/>
      <c r="D175"/>
      <c r="E175"/>
      <c r="F175"/>
      <c r="G175"/>
      <c r="H175"/>
      <c r="I175"/>
      <c r="J175"/>
      <c r="K175"/>
      <c r="L175"/>
      <c r="M175"/>
      <c r="N175"/>
      <c r="O175"/>
      <c r="P175"/>
      <c r="Q175"/>
      <c r="R175"/>
      <c r="S175"/>
      <c r="T175"/>
      <c r="U175"/>
      <c r="V175"/>
      <c r="W175"/>
    </row>
    <row r="176" spans="2:23" ht="13.5" x14ac:dyDescent="0.25">
      <c r="B176"/>
      <c r="C176"/>
      <c r="D176"/>
      <c r="E176"/>
      <c r="F176"/>
      <c r="G176"/>
      <c r="H176"/>
      <c r="I176"/>
      <c r="J176"/>
      <c r="K176"/>
      <c r="L176"/>
      <c r="M176"/>
      <c r="N176"/>
      <c r="O176"/>
      <c r="P176"/>
      <c r="Q176"/>
      <c r="R176"/>
      <c r="S176"/>
      <c r="T176"/>
      <c r="U176"/>
      <c r="V176"/>
      <c r="W176"/>
    </row>
    <row r="177" spans="2:23" ht="13.5" x14ac:dyDescent="0.25">
      <c r="B177"/>
      <c r="C177"/>
      <c r="D177"/>
      <c r="E177"/>
      <c r="F177"/>
      <c r="G177"/>
      <c r="H177"/>
      <c r="I177"/>
      <c r="J177"/>
      <c r="K177"/>
      <c r="L177"/>
      <c r="M177"/>
      <c r="N177"/>
      <c r="O177"/>
      <c r="P177"/>
      <c r="Q177"/>
      <c r="R177"/>
      <c r="S177"/>
      <c r="T177"/>
      <c r="U177"/>
      <c r="V177"/>
      <c r="W177"/>
    </row>
    <row r="178" spans="2:23" ht="13.5" x14ac:dyDescent="0.25">
      <c r="B178"/>
      <c r="C178"/>
      <c r="D178"/>
      <c r="E178"/>
      <c r="F178"/>
      <c r="G178"/>
      <c r="H178"/>
      <c r="I178"/>
      <c r="J178"/>
      <c r="K178"/>
      <c r="L178"/>
      <c r="M178"/>
      <c r="N178"/>
      <c r="O178"/>
      <c r="P178"/>
      <c r="Q178"/>
      <c r="R178"/>
      <c r="S178"/>
      <c r="T178"/>
      <c r="U178"/>
      <c r="V178"/>
      <c r="W178"/>
    </row>
    <row r="179" spans="2:23" ht="13.5" x14ac:dyDescent="0.25">
      <c r="B179"/>
      <c r="C179"/>
      <c r="D179"/>
      <c r="E179"/>
      <c r="F179"/>
      <c r="G179"/>
      <c r="H179"/>
      <c r="I179"/>
      <c r="J179"/>
      <c r="K179"/>
      <c r="L179"/>
      <c r="M179"/>
      <c r="N179"/>
      <c r="O179"/>
      <c r="P179"/>
      <c r="Q179"/>
      <c r="R179"/>
      <c r="S179"/>
      <c r="T179"/>
      <c r="U179"/>
      <c r="V179"/>
      <c r="W179"/>
    </row>
    <row r="180" spans="2:23" ht="13.5" x14ac:dyDescent="0.25">
      <c r="B180"/>
      <c r="C180"/>
      <c r="D180"/>
      <c r="E180"/>
      <c r="F180"/>
      <c r="G180"/>
      <c r="H180"/>
      <c r="I180"/>
      <c r="J180"/>
      <c r="K180"/>
      <c r="L180"/>
      <c r="M180"/>
      <c r="N180"/>
      <c r="O180"/>
      <c r="P180"/>
      <c r="Q180"/>
      <c r="R180"/>
      <c r="S180"/>
      <c r="T180"/>
      <c r="U180"/>
      <c r="V180"/>
      <c r="W180"/>
    </row>
    <row r="181" spans="2:23" ht="13.5" x14ac:dyDescent="0.25">
      <c r="B181"/>
      <c r="C181"/>
      <c r="D181"/>
      <c r="E181"/>
      <c r="F181"/>
      <c r="G181"/>
      <c r="H181"/>
      <c r="I181"/>
      <c r="J181"/>
      <c r="K181"/>
      <c r="L181"/>
      <c r="M181"/>
      <c r="N181"/>
      <c r="O181"/>
      <c r="P181"/>
      <c r="Q181"/>
      <c r="R181"/>
      <c r="S181"/>
      <c r="T181"/>
      <c r="U181"/>
      <c r="V181"/>
      <c r="W181"/>
    </row>
    <row r="182" spans="2:23" ht="13.5" x14ac:dyDescent="0.25">
      <c r="B182"/>
      <c r="C182"/>
      <c r="D182"/>
      <c r="E182"/>
      <c r="F182"/>
      <c r="G182"/>
      <c r="H182"/>
      <c r="I182"/>
      <c r="J182"/>
      <c r="K182"/>
      <c r="L182"/>
      <c r="M182"/>
      <c r="N182"/>
      <c r="O182"/>
      <c r="P182"/>
      <c r="Q182"/>
      <c r="R182"/>
      <c r="S182"/>
      <c r="T182"/>
      <c r="U182"/>
      <c r="V182"/>
      <c r="W182"/>
    </row>
    <row r="183" spans="2:23" ht="13.5" x14ac:dyDescent="0.25">
      <c r="B183"/>
      <c r="C183"/>
      <c r="D183"/>
      <c r="E183"/>
      <c r="F183"/>
      <c r="G183"/>
      <c r="H183"/>
      <c r="I183"/>
      <c r="J183"/>
      <c r="K183"/>
      <c r="L183"/>
      <c r="M183"/>
      <c r="N183"/>
      <c r="O183"/>
      <c r="P183"/>
      <c r="Q183"/>
      <c r="R183"/>
      <c r="S183"/>
      <c r="T183"/>
      <c r="U183"/>
      <c r="V183"/>
      <c r="W183"/>
    </row>
    <row r="184" spans="2:23" ht="13.5" x14ac:dyDescent="0.25">
      <c r="B184"/>
      <c r="C184"/>
      <c r="D184"/>
      <c r="E184"/>
      <c r="F184"/>
      <c r="G184"/>
      <c r="H184"/>
      <c r="I184"/>
      <c r="J184"/>
      <c r="K184"/>
      <c r="L184"/>
      <c r="M184"/>
      <c r="N184"/>
      <c r="O184"/>
      <c r="P184"/>
      <c r="Q184"/>
      <c r="R184"/>
      <c r="S184"/>
      <c r="T184"/>
      <c r="U184"/>
      <c r="V184"/>
      <c r="W184"/>
    </row>
    <row r="185" spans="2:23" ht="13.5" x14ac:dyDescent="0.25">
      <c r="B185"/>
      <c r="C185"/>
      <c r="D185"/>
      <c r="E185"/>
      <c r="F185"/>
      <c r="G185"/>
      <c r="H185"/>
      <c r="I185"/>
      <c r="J185"/>
      <c r="K185"/>
      <c r="L185"/>
      <c r="M185"/>
      <c r="N185"/>
      <c r="O185"/>
      <c r="P185"/>
      <c r="Q185"/>
      <c r="R185"/>
      <c r="S185"/>
      <c r="T185"/>
      <c r="U185"/>
      <c r="V185"/>
      <c r="W185"/>
    </row>
    <row r="186" spans="2:23" ht="13.5" x14ac:dyDescent="0.25">
      <c r="B186"/>
      <c r="C186"/>
      <c r="D186"/>
      <c r="E186"/>
      <c r="F186"/>
      <c r="G186"/>
      <c r="H186"/>
      <c r="I186"/>
      <c r="J186"/>
      <c r="K186"/>
      <c r="L186"/>
      <c r="M186"/>
      <c r="N186"/>
      <c r="O186"/>
      <c r="P186"/>
      <c r="Q186"/>
      <c r="R186"/>
      <c r="S186"/>
      <c r="T186"/>
      <c r="U186"/>
      <c r="V186"/>
      <c r="W186"/>
    </row>
    <row r="187" spans="2:23" ht="13.5" x14ac:dyDescent="0.25">
      <c r="B187"/>
      <c r="C187"/>
      <c r="D187"/>
      <c r="E187"/>
      <c r="F187"/>
      <c r="G187"/>
      <c r="H187"/>
      <c r="I187"/>
      <c r="J187"/>
      <c r="K187"/>
      <c r="L187"/>
      <c r="M187"/>
      <c r="N187"/>
      <c r="O187"/>
      <c r="P187"/>
      <c r="Q187"/>
      <c r="R187"/>
      <c r="S187"/>
      <c r="T187"/>
      <c r="U187"/>
      <c r="V187"/>
      <c r="W187"/>
    </row>
    <row r="188" spans="2:23" ht="13.5" x14ac:dyDescent="0.25">
      <c r="B188"/>
      <c r="C188"/>
      <c r="D188"/>
      <c r="E188"/>
      <c r="F188"/>
      <c r="G188"/>
      <c r="H188"/>
      <c r="I188"/>
      <c r="J188"/>
      <c r="K188"/>
      <c r="L188"/>
      <c r="M188"/>
      <c r="N188"/>
      <c r="O188"/>
      <c r="P188"/>
      <c r="Q188"/>
      <c r="R188"/>
      <c r="S188"/>
      <c r="T188"/>
      <c r="U188"/>
      <c r="V188"/>
      <c r="W188"/>
    </row>
    <row r="189" spans="2:23" ht="13.5" x14ac:dyDescent="0.25">
      <c r="B189"/>
      <c r="C189"/>
      <c r="D189"/>
      <c r="E189"/>
      <c r="F189"/>
      <c r="G189"/>
      <c r="H189"/>
      <c r="I189"/>
      <c r="J189"/>
      <c r="K189"/>
      <c r="L189"/>
      <c r="M189"/>
      <c r="N189"/>
      <c r="O189"/>
      <c r="P189"/>
      <c r="Q189"/>
      <c r="R189"/>
      <c r="S189"/>
      <c r="T189"/>
      <c r="U189"/>
      <c r="V189"/>
      <c r="W189"/>
    </row>
    <row r="190" spans="2:23" ht="13.5" x14ac:dyDescent="0.25">
      <c r="B190"/>
      <c r="C190"/>
      <c r="D190"/>
      <c r="E190"/>
      <c r="F190"/>
      <c r="G190"/>
      <c r="H190"/>
      <c r="I190"/>
      <c r="J190"/>
      <c r="K190"/>
      <c r="L190"/>
      <c r="M190"/>
      <c r="N190"/>
      <c r="O190"/>
      <c r="P190"/>
      <c r="Q190"/>
      <c r="R190"/>
      <c r="S190"/>
      <c r="T190"/>
      <c r="U190"/>
      <c r="V190"/>
      <c r="W190"/>
    </row>
    <row r="191" spans="2:23" ht="13.5" x14ac:dyDescent="0.25">
      <c r="B191"/>
      <c r="C191"/>
      <c r="D191"/>
      <c r="E191"/>
      <c r="F191"/>
      <c r="G191"/>
      <c r="H191"/>
      <c r="I191"/>
      <c r="J191"/>
      <c r="K191"/>
      <c r="L191"/>
      <c r="M191"/>
      <c r="N191"/>
      <c r="O191"/>
      <c r="P191"/>
      <c r="Q191"/>
      <c r="R191"/>
      <c r="S191"/>
      <c r="T191"/>
      <c r="U191"/>
      <c r="V191"/>
      <c r="W191"/>
    </row>
    <row r="192" spans="2:23" ht="13.5" x14ac:dyDescent="0.25">
      <c r="B192"/>
      <c r="C192"/>
      <c r="D192"/>
      <c r="E192"/>
      <c r="F192"/>
      <c r="G192"/>
      <c r="H192"/>
      <c r="I192"/>
      <c r="J192"/>
      <c r="K192"/>
      <c r="L192"/>
      <c r="M192"/>
      <c r="N192"/>
      <c r="O192"/>
      <c r="P192"/>
      <c r="Q192"/>
      <c r="R192"/>
      <c r="S192"/>
      <c r="T192"/>
      <c r="U192"/>
      <c r="V192"/>
      <c r="W192"/>
    </row>
    <row r="193" spans="2:23" ht="13.5" x14ac:dyDescent="0.25">
      <c r="B193"/>
      <c r="C193"/>
      <c r="D193"/>
      <c r="E193"/>
      <c r="F193"/>
      <c r="G193"/>
      <c r="H193"/>
      <c r="I193"/>
      <c r="J193"/>
      <c r="K193"/>
      <c r="L193"/>
      <c r="M193"/>
      <c r="N193"/>
      <c r="O193"/>
      <c r="P193"/>
      <c r="Q193"/>
      <c r="R193"/>
      <c r="S193"/>
      <c r="T193"/>
      <c r="U193"/>
      <c r="V193"/>
      <c r="W193"/>
    </row>
    <row r="194" spans="2:23" ht="13.5" x14ac:dyDescent="0.25">
      <c r="B194"/>
      <c r="C194"/>
      <c r="D194"/>
      <c r="E194"/>
      <c r="F194"/>
      <c r="G194"/>
      <c r="H194"/>
      <c r="I194"/>
      <c r="J194"/>
      <c r="K194"/>
      <c r="L194"/>
      <c r="M194"/>
      <c r="N194"/>
      <c r="O194"/>
      <c r="P194"/>
      <c r="Q194"/>
      <c r="R194"/>
      <c r="S194"/>
      <c r="T194"/>
      <c r="U194"/>
      <c r="V194"/>
      <c r="W194"/>
    </row>
    <row r="195" spans="2:23" ht="13.5" x14ac:dyDescent="0.25">
      <c r="B195"/>
      <c r="C195"/>
      <c r="D195"/>
      <c r="E195"/>
      <c r="F195"/>
      <c r="G195"/>
      <c r="H195"/>
      <c r="I195"/>
      <c r="J195"/>
      <c r="K195"/>
      <c r="L195"/>
      <c r="M195"/>
      <c r="N195"/>
      <c r="O195"/>
      <c r="P195"/>
      <c r="Q195"/>
      <c r="R195"/>
      <c r="S195"/>
      <c r="T195"/>
      <c r="U195"/>
      <c r="V195"/>
      <c r="W195"/>
    </row>
    <row r="196" spans="2:23" ht="13.5" x14ac:dyDescent="0.25">
      <c r="B196"/>
      <c r="C196"/>
      <c r="D196"/>
      <c r="E196"/>
      <c r="F196"/>
      <c r="G196"/>
      <c r="H196"/>
      <c r="I196"/>
      <c r="J196"/>
      <c r="K196"/>
      <c r="L196"/>
      <c r="M196"/>
      <c r="N196"/>
      <c r="O196"/>
      <c r="P196"/>
      <c r="Q196"/>
      <c r="R196"/>
      <c r="S196"/>
      <c r="T196"/>
      <c r="U196"/>
      <c r="V196"/>
      <c r="W196"/>
    </row>
    <row r="197" spans="2:23" ht="13.5" x14ac:dyDescent="0.25">
      <c r="B197"/>
      <c r="C197"/>
      <c r="D197"/>
      <c r="E197"/>
      <c r="F197"/>
      <c r="G197"/>
      <c r="H197"/>
      <c r="I197"/>
      <c r="J197"/>
      <c r="K197"/>
      <c r="L197"/>
      <c r="M197"/>
      <c r="N197"/>
      <c r="O197"/>
      <c r="P197"/>
      <c r="Q197"/>
      <c r="R197"/>
      <c r="S197"/>
      <c r="T197"/>
      <c r="U197"/>
      <c r="V197"/>
      <c r="W197"/>
    </row>
    <row r="198" spans="2:23" ht="13.5" x14ac:dyDescent="0.25">
      <c r="B198"/>
      <c r="C198"/>
      <c r="D198"/>
      <c r="E198"/>
      <c r="F198"/>
      <c r="G198"/>
      <c r="H198"/>
      <c r="I198"/>
      <c r="J198"/>
      <c r="K198"/>
      <c r="L198"/>
      <c r="M198"/>
      <c r="N198"/>
      <c r="O198"/>
      <c r="P198"/>
      <c r="Q198"/>
      <c r="R198"/>
      <c r="S198"/>
      <c r="T198"/>
      <c r="U198"/>
      <c r="V198"/>
      <c r="W198"/>
    </row>
    <row r="199" spans="2:23" ht="13.5" x14ac:dyDescent="0.25">
      <c r="B199"/>
      <c r="C199"/>
      <c r="D199"/>
      <c r="E199"/>
      <c r="F199"/>
      <c r="G199"/>
      <c r="H199"/>
      <c r="I199"/>
      <c r="J199"/>
      <c r="K199"/>
      <c r="L199"/>
      <c r="M199"/>
      <c r="N199"/>
      <c r="O199"/>
      <c r="P199"/>
      <c r="Q199"/>
      <c r="R199"/>
      <c r="S199"/>
      <c r="T199"/>
      <c r="U199"/>
      <c r="V199"/>
      <c r="W199"/>
    </row>
    <row r="200" spans="2:23" ht="13.5" x14ac:dyDescent="0.25">
      <c r="B200"/>
      <c r="C200"/>
      <c r="D200"/>
      <c r="E200"/>
      <c r="F200"/>
      <c r="G200"/>
      <c r="H200"/>
      <c r="I200"/>
      <c r="J200"/>
      <c r="K200"/>
      <c r="L200"/>
      <c r="M200"/>
      <c r="N200"/>
      <c r="O200"/>
      <c r="P200"/>
      <c r="Q200"/>
      <c r="R200"/>
      <c r="S200"/>
      <c r="T200"/>
      <c r="U200"/>
      <c r="V200"/>
      <c r="W200"/>
    </row>
    <row r="201" spans="2:23" ht="13.5" x14ac:dyDescent="0.25">
      <c r="B201"/>
      <c r="C201"/>
      <c r="D201"/>
      <c r="E201"/>
      <c r="F201"/>
      <c r="G201"/>
      <c r="H201"/>
      <c r="I201"/>
      <c r="J201"/>
      <c r="K201"/>
      <c r="L201"/>
      <c r="M201"/>
      <c r="N201"/>
      <c r="O201"/>
      <c r="P201"/>
      <c r="Q201"/>
      <c r="R201"/>
      <c r="S201"/>
      <c r="T201"/>
      <c r="U201"/>
      <c r="V201"/>
      <c r="W201"/>
    </row>
    <row r="202" spans="2:23" ht="13.5" x14ac:dyDescent="0.25">
      <c r="B202"/>
      <c r="C202"/>
      <c r="D202"/>
      <c r="E202"/>
      <c r="F202"/>
      <c r="G202"/>
      <c r="H202"/>
      <c r="I202"/>
      <c r="J202"/>
      <c r="K202"/>
      <c r="L202"/>
      <c r="M202"/>
      <c r="N202"/>
      <c r="O202"/>
      <c r="P202"/>
      <c r="Q202"/>
      <c r="R202"/>
      <c r="S202"/>
      <c r="T202"/>
      <c r="U202"/>
      <c r="V202"/>
      <c r="W202"/>
    </row>
    <row r="203" spans="2:23" ht="13.5" x14ac:dyDescent="0.25">
      <c r="B203"/>
      <c r="C203"/>
      <c r="D203"/>
      <c r="E203"/>
      <c r="F203"/>
      <c r="G203"/>
      <c r="H203"/>
      <c r="I203"/>
      <c r="J203"/>
      <c r="K203"/>
      <c r="L203"/>
      <c r="M203"/>
      <c r="N203"/>
      <c r="O203"/>
      <c r="P203"/>
      <c r="Q203"/>
      <c r="R203"/>
      <c r="S203"/>
      <c r="T203"/>
      <c r="U203"/>
      <c r="V203"/>
      <c r="W203"/>
    </row>
    <row r="204" spans="2:23" ht="13.5" x14ac:dyDescent="0.25">
      <c r="B204"/>
      <c r="C204"/>
      <c r="D204"/>
      <c r="E204"/>
      <c r="F204"/>
      <c r="G204"/>
      <c r="H204"/>
      <c r="I204"/>
      <c r="J204"/>
      <c r="K204"/>
      <c r="L204"/>
      <c r="M204"/>
      <c r="N204"/>
      <c r="O204"/>
      <c r="P204"/>
      <c r="Q204"/>
      <c r="R204"/>
      <c r="S204"/>
      <c r="T204"/>
      <c r="U204"/>
      <c r="V204"/>
      <c r="W204"/>
    </row>
    <row r="205" spans="2:23" ht="13.5" x14ac:dyDescent="0.25">
      <c r="B205"/>
      <c r="C205"/>
      <c r="D205"/>
      <c r="E205"/>
      <c r="F205"/>
      <c r="G205"/>
      <c r="H205"/>
      <c r="I205"/>
      <c r="J205"/>
      <c r="K205"/>
      <c r="L205"/>
      <c r="M205"/>
      <c r="N205"/>
      <c r="O205"/>
      <c r="P205"/>
      <c r="Q205"/>
      <c r="R205"/>
      <c r="S205"/>
      <c r="T205"/>
      <c r="U205"/>
      <c r="V205"/>
      <c r="W205"/>
    </row>
    <row r="206" spans="2:23" ht="13.5" x14ac:dyDescent="0.25">
      <c r="B206"/>
      <c r="C206"/>
      <c r="D206"/>
      <c r="E206"/>
      <c r="F206"/>
      <c r="G206"/>
      <c r="H206"/>
      <c r="I206"/>
      <c r="J206"/>
      <c r="K206"/>
      <c r="L206"/>
      <c r="M206"/>
      <c r="N206"/>
      <c r="O206"/>
      <c r="P206"/>
      <c r="Q206"/>
      <c r="R206"/>
      <c r="S206"/>
      <c r="T206"/>
      <c r="U206"/>
      <c r="V206"/>
      <c r="W206"/>
    </row>
    <row r="207" spans="2:23" ht="13.5" x14ac:dyDescent="0.25">
      <c r="B207"/>
      <c r="C207"/>
      <c r="D207"/>
      <c r="E207"/>
      <c r="F207"/>
      <c r="G207"/>
      <c r="H207"/>
      <c r="I207"/>
      <c r="J207"/>
      <c r="K207"/>
      <c r="L207"/>
      <c r="M207"/>
      <c r="N207"/>
      <c r="O207"/>
      <c r="P207"/>
      <c r="Q207"/>
      <c r="R207"/>
      <c r="S207"/>
      <c r="T207"/>
      <c r="U207"/>
      <c r="V207"/>
      <c r="W207"/>
    </row>
    <row r="208" spans="2:23" ht="13.5" x14ac:dyDescent="0.25">
      <c r="B208"/>
      <c r="C208"/>
      <c r="D208"/>
      <c r="E208"/>
      <c r="F208"/>
      <c r="G208"/>
      <c r="H208"/>
      <c r="I208"/>
      <c r="J208"/>
      <c r="K208"/>
      <c r="L208"/>
      <c r="M208"/>
      <c r="N208"/>
      <c r="O208"/>
      <c r="P208"/>
      <c r="Q208"/>
      <c r="R208"/>
      <c r="S208"/>
      <c r="T208"/>
      <c r="U208"/>
      <c r="V208"/>
      <c r="W208"/>
    </row>
    <row r="209" spans="2:23" ht="13.5" x14ac:dyDescent="0.25">
      <c r="B209"/>
      <c r="C209"/>
      <c r="D209"/>
      <c r="E209"/>
      <c r="F209"/>
      <c r="G209"/>
      <c r="H209"/>
      <c r="I209"/>
      <c r="J209"/>
      <c r="K209"/>
      <c r="L209"/>
      <c r="M209"/>
      <c r="N209"/>
      <c r="O209"/>
      <c r="P209"/>
      <c r="Q209"/>
      <c r="R209"/>
      <c r="S209"/>
      <c r="T209"/>
      <c r="U209"/>
      <c r="V209"/>
      <c r="W209"/>
    </row>
    <row r="210" spans="2:23" ht="13.5" x14ac:dyDescent="0.25">
      <c r="B210"/>
      <c r="C210"/>
      <c r="D210"/>
      <c r="E210"/>
      <c r="F210"/>
      <c r="G210"/>
      <c r="H210"/>
      <c r="I210"/>
      <c r="J210"/>
      <c r="K210"/>
      <c r="L210"/>
      <c r="M210"/>
      <c r="N210"/>
      <c r="O210"/>
      <c r="P210"/>
      <c r="Q210"/>
      <c r="R210"/>
      <c r="S210"/>
      <c r="T210"/>
      <c r="U210"/>
      <c r="V210"/>
    </row>
    <row r="211" spans="2:23" ht="13.5" x14ac:dyDescent="0.25">
      <c r="B211"/>
      <c r="C211"/>
      <c r="D211"/>
      <c r="E211"/>
      <c r="F211"/>
      <c r="G211"/>
      <c r="H211"/>
      <c r="I211"/>
      <c r="J211"/>
      <c r="K211"/>
      <c r="L211"/>
      <c r="M211"/>
      <c r="N211"/>
      <c r="O211"/>
      <c r="P211"/>
      <c r="Q211"/>
      <c r="R211"/>
      <c r="S211"/>
      <c r="T211"/>
      <c r="U211"/>
      <c r="V211"/>
    </row>
    <row r="212" spans="2:23" ht="13.5" x14ac:dyDescent="0.25">
      <c r="B212"/>
      <c r="C212"/>
      <c r="D212"/>
      <c r="E212"/>
      <c r="F212"/>
      <c r="G212"/>
      <c r="H212"/>
      <c r="I212"/>
      <c r="J212"/>
      <c r="K212"/>
      <c r="L212"/>
      <c r="M212"/>
      <c r="N212"/>
      <c r="O212"/>
      <c r="P212"/>
      <c r="Q212"/>
      <c r="R212"/>
      <c r="S212"/>
      <c r="T212"/>
      <c r="U212"/>
      <c r="V212"/>
    </row>
    <row r="213" spans="2:23" ht="13.5" x14ac:dyDescent="0.25">
      <c r="B213"/>
      <c r="C213"/>
      <c r="D213"/>
      <c r="E213"/>
      <c r="F213"/>
      <c r="G213"/>
      <c r="H213"/>
      <c r="I213"/>
      <c r="J213"/>
      <c r="K213"/>
      <c r="L213"/>
      <c r="M213"/>
      <c r="N213"/>
      <c r="O213"/>
      <c r="P213"/>
      <c r="Q213"/>
      <c r="R213"/>
      <c r="S213"/>
      <c r="T213"/>
      <c r="U213"/>
      <c r="V213"/>
    </row>
    <row r="214" spans="2:23" ht="13.5" x14ac:dyDescent="0.25">
      <c r="B214"/>
      <c r="C214"/>
      <c r="D214"/>
      <c r="E214"/>
      <c r="F214"/>
      <c r="G214"/>
      <c r="H214"/>
      <c r="I214"/>
      <c r="J214"/>
      <c r="K214"/>
      <c r="L214"/>
      <c r="M214"/>
      <c r="N214"/>
      <c r="O214"/>
      <c r="P214"/>
      <c r="Q214"/>
      <c r="R214"/>
      <c r="S214"/>
      <c r="T214"/>
      <c r="U214"/>
      <c r="V214"/>
    </row>
    <row r="215" spans="2:23" ht="13.5" x14ac:dyDescent="0.25">
      <c r="B215"/>
      <c r="C215"/>
      <c r="D215"/>
      <c r="E215"/>
      <c r="F215"/>
      <c r="G215"/>
      <c r="H215"/>
      <c r="I215"/>
      <c r="J215"/>
      <c r="K215"/>
      <c r="L215"/>
      <c r="M215"/>
      <c r="N215"/>
      <c r="O215"/>
      <c r="P215"/>
      <c r="Q215"/>
      <c r="R215"/>
      <c r="S215"/>
      <c r="T215"/>
      <c r="U215"/>
      <c r="V215"/>
    </row>
    <row r="216" spans="2:23" ht="13.5" x14ac:dyDescent="0.25">
      <c r="B216"/>
      <c r="C216"/>
      <c r="D216"/>
      <c r="E216"/>
      <c r="F216"/>
      <c r="G216"/>
      <c r="H216"/>
      <c r="I216"/>
      <c r="J216"/>
      <c r="K216"/>
      <c r="L216"/>
      <c r="M216"/>
      <c r="N216"/>
      <c r="O216"/>
      <c r="P216"/>
      <c r="Q216"/>
      <c r="R216"/>
      <c r="S216"/>
      <c r="T216"/>
      <c r="U216"/>
      <c r="V216"/>
    </row>
    <row r="217" spans="2:23" ht="13.5" x14ac:dyDescent="0.25">
      <c r="B217"/>
      <c r="C217"/>
      <c r="D217"/>
      <c r="E217"/>
      <c r="F217"/>
      <c r="G217"/>
      <c r="H217"/>
      <c r="I217"/>
      <c r="J217"/>
      <c r="K217"/>
      <c r="L217"/>
      <c r="M217"/>
      <c r="N217"/>
      <c r="O217"/>
      <c r="P217"/>
      <c r="Q217"/>
      <c r="R217"/>
      <c r="S217"/>
      <c r="T217"/>
      <c r="U217"/>
      <c r="V217"/>
    </row>
    <row r="218" spans="2:23" ht="13.5" x14ac:dyDescent="0.25">
      <c r="B218"/>
      <c r="C218"/>
      <c r="D218"/>
      <c r="E218"/>
      <c r="F218"/>
      <c r="G218"/>
      <c r="H218"/>
      <c r="I218"/>
      <c r="J218"/>
      <c r="K218"/>
      <c r="L218"/>
      <c r="M218"/>
      <c r="N218"/>
      <c r="O218"/>
      <c r="P218"/>
      <c r="Q218"/>
      <c r="R218"/>
      <c r="S218"/>
      <c r="T218"/>
      <c r="U218"/>
      <c r="V218"/>
    </row>
    <row r="219" spans="2:23" ht="13.5" x14ac:dyDescent="0.25">
      <c r="B219"/>
      <c r="C219"/>
      <c r="D219"/>
      <c r="E219"/>
      <c r="F219"/>
      <c r="G219"/>
      <c r="H219"/>
      <c r="I219"/>
      <c r="J219"/>
      <c r="K219"/>
      <c r="L219"/>
      <c r="M219"/>
      <c r="N219"/>
      <c r="O219"/>
      <c r="P219"/>
      <c r="Q219"/>
      <c r="R219"/>
      <c r="S219"/>
      <c r="T219"/>
      <c r="U219"/>
      <c r="V219"/>
    </row>
    <row r="220" spans="2:23" ht="13.5" x14ac:dyDescent="0.25">
      <c r="B220"/>
      <c r="C220"/>
      <c r="D220"/>
      <c r="E220"/>
      <c r="F220"/>
      <c r="G220"/>
      <c r="H220"/>
      <c r="I220"/>
      <c r="J220"/>
      <c r="K220"/>
      <c r="L220"/>
      <c r="M220"/>
      <c r="N220"/>
      <c r="O220"/>
      <c r="P220"/>
      <c r="Q220"/>
      <c r="R220"/>
      <c r="S220"/>
      <c r="T220"/>
      <c r="U220"/>
      <c r="V220"/>
    </row>
    <row r="221" spans="2:23" ht="13.5" x14ac:dyDescent="0.25">
      <c r="B221"/>
      <c r="C221"/>
      <c r="D221"/>
      <c r="E221"/>
      <c r="F221"/>
      <c r="G221"/>
      <c r="H221"/>
      <c r="I221"/>
      <c r="J221"/>
      <c r="K221"/>
      <c r="L221"/>
      <c r="M221"/>
      <c r="N221"/>
      <c r="O221"/>
      <c r="P221"/>
      <c r="Q221"/>
      <c r="R221"/>
      <c r="S221"/>
      <c r="T221"/>
      <c r="U221"/>
      <c r="V221"/>
    </row>
    <row r="222" spans="2:23" ht="13.5" x14ac:dyDescent="0.25">
      <c r="B222"/>
      <c r="C222"/>
      <c r="D222"/>
      <c r="E222"/>
      <c r="F222"/>
      <c r="G222"/>
      <c r="H222"/>
      <c r="I222"/>
      <c r="J222"/>
      <c r="K222"/>
      <c r="L222"/>
      <c r="M222"/>
      <c r="N222"/>
      <c r="O222"/>
      <c r="P222"/>
      <c r="Q222"/>
      <c r="R222"/>
      <c r="S222"/>
      <c r="T222"/>
      <c r="U222"/>
      <c r="V222"/>
    </row>
    <row r="223" spans="2:23" ht="13.5" x14ac:dyDescent="0.25">
      <c r="B223"/>
      <c r="C223"/>
      <c r="D223"/>
      <c r="E223"/>
      <c r="F223"/>
      <c r="G223"/>
      <c r="H223"/>
      <c r="I223"/>
      <c r="J223"/>
      <c r="K223"/>
      <c r="L223"/>
      <c r="M223"/>
      <c r="N223"/>
      <c r="O223"/>
      <c r="P223"/>
      <c r="Q223"/>
      <c r="R223"/>
      <c r="S223"/>
      <c r="T223"/>
      <c r="U223"/>
      <c r="V223"/>
    </row>
    <row r="224" spans="2:23" ht="13.5" x14ac:dyDescent="0.25">
      <c r="B224"/>
      <c r="C224"/>
      <c r="D224"/>
      <c r="E224"/>
      <c r="F224"/>
      <c r="G224"/>
      <c r="H224"/>
      <c r="I224"/>
      <c r="J224"/>
      <c r="K224"/>
      <c r="L224"/>
      <c r="M224"/>
      <c r="N224"/>
      <c r="O224"/>
      <c r="P224"/>
      <c r="Q224"/>
      <c r="R224"/>
      <c r="S224"/>
      <c r="T224"/>
      <c r="U224"/>
      <c r="V224"/>
    </row>
    <row r="225" spans="2:22" ht="13.5" x14ac:dyDescent="0.25">
      <c r="B225"/>
      <c r="C225"/>
      <c r="D225"/>
      <c r="E225"/>
      <c r="F225"/>
      <c r="G225"/>
      <c r="H225"/>
      <c r="I225"/>
      <c r="J225"/>
      <c r="K225"/>
      <c r="L225"/>
      <c r="M225"/>
      <c r="N225"/>
      <c r="O225"/>
      <c r="P225"/>
      <c r="Q225"/>
      <c r="R225"/>
      <c r="S225"/>
      <c r="T225"/>
      <c r="U225"/>
      <c r="V225"/>
    </row>
    <row r="226" spans="2:22" ht="13.5" x14ac:dyDescent="0.25">
      <c r="B226"/>
      <c r="C226"/>
      <c r="D226"/>
      <c r="E226"/>
      <c r="F226"/>
      <c r="G226"/>
      <c r="H226"/>
      <c r="I226"/>
      <c r="J226"/>
      <c r="K226"/>
      <c r="L226"/>
      <c r="M226"/>
      <c r="N226"/>
      <c r="O226"/>
      <c r="P226"/>
      <c r="Q226"/>
      <c r="R226"/>
      <c r="S226"/>
      <c r="T226"/>
      <c r="U226"/>
      <c r="V226"/>
    </row>
    <row r="227" spans="2:22" ht="13.5" x14ac:dyDescent="0.25">
      <c r="B227"/>
      <c r="C227"/>
      <c r="D227"/>
      <c r="E227"/>
      <c r="F227"/>
      <c r="G227"/>
      <c r="H227"/>
      <c r="I227"/>
      <c r="J227"/>
      <c r="K227"/>
      <c r="L227"/>
      <c r="M227"/>
      <c r="N227"/>
      <c r="O227"/>
      <c r="P227"/>
      <c r="Q227"/>
      <c r="R227"/>
      <c r="S227"/>
      <c r="T227"/>
      <c r="U227"/>
      <c r="V227"/>
    </row>
    <row r="228" spans="2:22" ht="13.5" x14ac:dyDescent="0.25">
      <c r="B228"/>
      <c r="C228"/>
      <c r="D228"/>
      <c r="E228"/>
      <c r="F228"/>
      <c r="G228"/>
      <c r="H228"/>
      <c r="I228"/>
      <c r="J228"/>
      <c r="K228"/>
      <c r="L228"/>
      <c r="M228"/>
      <c r="N228"/>
      <c r="O228"/>
      <c r="P228"/>
      <c r="Q228"/>
      <c r="R228"/>
      <c r="S228"/>
      <c r="T228"/>
      <c r="U228"/>
      <c r="V228"/>
    </row>
    <row r="229" spans="2:22" ht="13.5" x14ac:dyDescent="0.25">
      <c r="B229"/>
      <c r="C229"/>
      <c r="D229"/>
      <c r="E229"/>
      <c r="F229"/>
      <c r="G229"/>
      <c r="H229"/>
      <c r="I229"/>
      <c r="J229"/>
      <c r="K229"/>
      <c r="L229"/>
      <c r="M229"/>
      <c r="N229"/>
      <c r="O229"/>
      <c r="P229"/>
      <c r="Q229"/>
      <c r="R229"/>
      <c r="S229"/>
      <c r="T229"/>
      <c r="U229"/>
      <c r="V229"/>
    </row>
    <row r="230" spans="2:22" ht="13.5" x14ac:dyDescent="0.25">
      <c r="B230"/>
      <c r="C230"/>
      <c r="D230"/>
      <c r="E230"/>
      <c r="F230"/>
      <c r="G230"/>
      <c r="H230"/>
      <c r="I230"/>
      <c r="J230"/>
      <c r="K230"/>
      <c r="L230"/>
      <c r="M230"/>
      <c r="N230"/>
      <c r="O230"/>
      <c r="P230"/>
      <c r="Q230"/>
      <c r="R230"/>
      <c r="S230"/>
      <c r="T230"/>
      <c r="U230"/>
      <c r="V230"/>
    </row>
    <row r="231" spans="2:22" ht="13.5" x14ac:dyDescent="0.25">
      <c r="B231"/>
      <c r="C231"/>
      <c r="D231"/>
      <c r="E231"/>
      <c r="F231"/>
      <c r="G231"/>
      <c r="H231"/>
      <c r="I231"/>
      <c r="J231"/>
      <c r="K231"/>
      <c r="L231"/>
      <c r="M231"/>
      <c r="N231"/>
      <c r="O231"/>
      <c r="P231"/>
      <c r="Q231"/>
      <c r="R231"/>
      <c r="S231"/>
      <c r="T231"/>
      <c r="U231"/>
      <c r="V231"/>
    </row>
    <row r="232" spans="2:22" ht="13.5" x14ac:dyDescent="0.25">
      <c r="B232"/>
      <c r="C232"/>
      <c r="D232"/>
      <c r="E232"/>
      <c r="F232"/>
      <c r="G232"/>
      <c r="H232"/>
      <c r="I232"/>
      <c r="J232"/>
      <c r="K232"/>
      <c r="L232"/>
      <c r="M232"/>
      <c r="N232"/>
      <c r="O232"/>
      <c r="P232"/>
      <c r="Q232"/>
      <c r="R232"/>
      <c r="S232"/>
      <c r="T232"/>
      <c r="U232"/>
      <c r="V232"/>
    </row>
    <row r="233" spans="2:22" ht="13.5" x14ac:dyDescent="0.25">
      <c r="B233"/>
      <c r="C233"/>
      <c r="D233"/>
      <c r="E233"/>
      <c r="F233"/>
      <c r="G233"/>
      <c r="H233"/>
      <c r="I233"/>
      <c r="J233"/>
      <c r="K233"/>
      <c r="L233"/>
      <c r="M233"/>
      <c r="N233"/>
      <c r="O233"/>
      <c r="P233"/>
      <c r="Q233"/>
      <c r="R233"/>
      <c r="S233"/>
      <c r="T233"/>
      <c r="U233"/>
      <c r="V233"/>
    </row>
    <row r="234" spans="2:22" ht="13.5" x14ac:dyDescent="0.25">
      <c r="B234"/>
      <c r="C234"/>
      <c r="D234"/>
      <c r="E234"/>
      <c r="F234"/>
      <c r="G234"/>
      <c r="H234"/>
      <c r="I234"/>
      <c r="J234"/>
      <c r="K234"/>
      <c r="L234"/>
      <c r="M234"/>
      <c r="N234"/>
      <c r="O234"/>
      <c r="P234"/>
      <c r="Q234"/>
      <c r="R234"/>
      <c r="S234"/>
      <c r="T234"/>
      <c r="U234"/>
      <c r="V234"/>
    </row>
    <row r="235" spans="2:22" ht="13.5" x14ac:dyDescent="0.25">
      <c r="B235"/>
      <c r="C235"/>
      <c r="D235"/>
      <c r="E235"/>
      <c r="F235"/>
      <c r="G235"/>
      <c r="H235"/>
      <c r="I235"/>
      <c r="J235"/>
      <c r="K235"/>
      <c r="L235"/>
      <c r="M235"/>
      <c r="N235"/>
      <c r="O235"/>
      <c r="P235"/>
      <c r="Q235"/>
      <c r="R235"/>
      <c r="S235"/>
      <c r="T235"/>
      <c r="U235"/>
      <c r="V235"/>
    </row>
    <row r="236" spans="2:22" ht="13.5" x14ac:dyDescent="0.25">
      <c r="B236"/>
      <c r="C236"/>
      <c r="D236"/>
      <c r="E236"/>
      <c r="F236"/>
      <c r="G236"/>
      <c r="H236"/>
      <c r="I236"/>
      <c r="J236"/>
      <c r="K236"/>
      <c r="L236"/>
      <c r="M236"/>
      <c r="N236"/>
      <c r="O236"/>
      <c r="P236"/>
      <c r="Q236"/>
      <c r="R236"/>
      <c r="S236"/>
      <c r="T236"/>
      <c r="U236"/>
      <c r="V236"/>
    </row>
    <row r="237" spans="2:22" ht="13.5" x14ac:dyDescent="0.25">
      <c r="B237"/>
      <c r="C237"/>
      <c r="D237"/>
      <c r="E237"/>
      <c r="F237"/>
      <c r="G237"/>
      <c r="H237"/>
      <c r="I237"/>
      <c r="J237"/>
      <c r="K237"/>
      <c r="L237"/>
      <c r="M237"/>
      <c r="N237"/>
      <c r="O237"/>
      <c r="P237"/>
      <c r="Q237"/>
      <c r="R237"/>
      <c r="S237"/>
      <c r="T237"/>
      <c r="U237"/>
      <c r="V237"/>
    </row>
    <row r="238" spans="2:22" ht="13.5" x14ac:dyDescent="0.25">
      <c r="B238"/>
      <c r="C238"/>
      <c r="D238"/>
      <c r="E238"/>
      <c r="F238"/>
      <c r="G238"/>
      <c r="H238"/>
      <c r="I238"/>
      <c r="J238"/>
      <c r="K238"/>
      <c r="L238"/>
      <c r="M238"/>
      <c r="N238"/>
      <c r="O238"/>
      <c r="P238"/>
      <c r="Q238"/>
      <c r="R238"/>
      <c r="S238"/>
      <c r="T238"/>
      <c r="U238"/>
      <c r="V238"/>
    </row>
    <row r="239" spans="2:22" ht="13.5" x14ac:dyDescent="0.25">
      <c r="B239"/>
      <c r="C239"/>
      <c r="D239"/>
      <c r="E239"/>
      <c r="F239"/>
      <c r="G239"/>
      <c r="H239"/>
      <c r="I239"/>
      <c r="J239"/>
      <c r="K239"/>
      <c r="L239"/>
      <c r="M239"/>
      <c r="N239"/>
      <c r="O239"/>
      <c r="P239"/>
      <c r="Q239"/>
      <c r="R239"/>
      <c r="S239"/>
      <c r="T239"/>
      <c r="U239"/>
      <c r="V239"/>
    </row>
    <row r="240" spans="2:22" ht="13.5" x14ac:dyDescent="0.25">
      <c r="B240"/>
      <c r="C240"/>
      <c r="D240"/>
      <c r="E240"/>
      <c r="F240"/>
      <c r="G240"/>
      <c r="H240"/>
      <c r="I240"/>
      <c r="J240"/>
      <c r="K240"/>
      <c r="L240"/>
      <c r="M240"/>
      <c r="N240"/>
      <c r="O240"/>
      <c r="P240"/>
      <c r="Q240"/>
      <c r="R240"/>
      <c r="S240"/>
      <c r="T240"/>
      <c r="U240"/>
      <c r="V240"/>
    </row>
    <row r="241" spans="2:22" ht="13.5" x14ac:dyDescent="0.25">
      <c r="B241"/>
      <c r="C241"/>
      <c r="D241"/>
      <c r="E241"/>
      <c r="F241"/>
      <c r="G241"/>
      <c r="H241"/>
      <c r="I241"/>
      <c r="J241"/>
      <c r="K241"/>
      <c r="L241"/>
      <c r="M241"/>
      <c r="N241"/>
      <c r="O241"/>
      <c r="P241"/>
      <c r="Q241"/>
      <c r="R241"/>
      <c r="S241"/>
      <c r="T241"/>
      <c r="U241"/>
      <c r="V241"/>
    </row>
    <row r="242" spans="2:22" ht="13.5" x14ac:dyDescent="0.25">
      <c r="B242"/>
      <c r="C242"/>
      <c r="D242"/>
      <c r="E242"/>
      <c r="F242"/>
      <c r="G242"/>
      <c r="H242"/>
      <c r="I242"/>
      <c r="J242"/>
      <c r="K242"/>
      <c r="L242"/>
      <c r="M242"/>
      <c r="N242"/>
      <c r="O242"/>
      <c r="P242"/>
      <c r="Q242"/>
      <c r="R242"/>
      <c r="S242"/>
      <c r="T242"/>
      <c r="U242"/>
      <c r="V242"/>
    </row>
    <row r="243" spans="2:22" ht="13.5" x14ac:dyDescent="0.25">
      <c r="B243"/>
      <c r="C243"/>
      <c r="D243"/>
      <c r="E243"/>
      <c r="F243"/>
      <c r="G243"/>
      <c r="H243"/>
      <c r="I243"/>
      <c r="J243"/>
      <c r="K243"/>
      <c r="L243"/>
      <c r="M243"/>
      <c r="N243"/>
      <c r="O243"/>
      <c r="P243"/>
      <c r="Q243"/>
      <c r="R243"/>
      <c r="S243"/>
      <c r="T243"/>
      <c r="U243"/>
      <c r="V243"/>
    </row>
    <row r="244" spans="2:22" ht="13.5" x14ac:dyDescent="0.25">
      <c r="B244"/>
      <c r="C244"/>
      <c r="D244"/>
      <c r="E244"/>
      <c r="F244"/>
      <c r="G244"/>
      <c r="H244"/>
      <c r="I244"/>
      <c r="J244"/>
      <c r="K244"/>
      <c r="L244"/>
      <c r="M244"/>
      <c r="N244"/>
      <c r="O244"/>
      <c r="P244"/>
      <c r="Q244"/>
      <c r="R244"/>
      <c r="S244"/>
      <c r="T244"/>
      <c r="U244"/>
      <c r="V244"/>
    </row>
    <row r="245" spans="2:22" ht="13.5" x14ac:dyDescent="0.25">
      <c r="B245"/>
      <c r="C245"/>
      <c r="D245"/>
      <c r="E245"/>
      <c r="F245"/>
      <c r="G245"/>
      <c r="H245"/>
      <c r="I245"/>
      <c r="J245"/>
      <c r="K245"/>
      <c r="L245"/>
      <c r="M245"/>
      <c r="N245"/>
      <c r="O245"/>
      <c r="P245"/>
      <c r="Q245"/>
      <c r="R245"/>
      <c r="S245"/>
      <c r="T245"/>
      <c r="U245"/>
      <c r="V245"/>
    </row>
    <row r="246" spans="2:22" ht="13.5" x14ac:dyDescent="0.25">
      <c r="B246"/>
      <c r="C246"/>
      <c r="D246"/>
      <c r="E246"/>
      <c r="F246"/>
      <c r="G246"/>
      <c r="H246"/>
      <c r="I246"/>
      <c r="J246"/>
      <c r="K246"/>
      <c r="L246"/>
      <c r="M246"/>
      <c r="N246"/>
      <c r="O246"/>
      <c r="P246"/>
      <c r="Q246"/>
      <c r="R246"/>
      <c r="S246"/>
      <c r="T246"/>
      <c r="U246"/>
      <c r="V246"/>
    </row>
    <row r="247" spans="2:22" ht="13.5" x14ac:dyDescent="0.25">
      <c r="B247"/>
      <c r="C247"/>
      <c r="D247"/>
      <c r="E247"/>
      <c r="F247"/>
      <c r="G247"/>
      <c r="H247"/>
      <c r="I247"/>
      <c r="J247"/>
      <c r="K247"/>
      <c r="L247"/>
      <c r="M247"/>
      <c r="N247"/>
      <c r="O247"/>
      <c r="P247"/>
      <c r="Q247"/>
      <c r="R247"/>
      <c r="S247"/>
      <c r="T247"/>
      <c r="U247"/>
      <c r="V247"/>
    </row>
    <row r="248" spans="2:22" ht="13.5" x14ac:dyDescent="0.25">
      <c r="B248"/>
      <c r="C248"/>
      <c r="D248"/>
      <c r="E248"/>
      <c r="F248"/>
      <c r="G248"/>
      <c r="H248"/>
      <c r="I248"/>
      <c r="J248"/>
      <c r="K248"/>
      <c r="L248"/>
      <c r="M248"/>
      <c r="N248"/>
      <c r="O248"/>
      <c r="P248"/>
      <c r="Q248"/>
      <c r="R248"/>
      <c r="S248"/>
      <c r="T248"/>
      <c r="U248"/>
      <c r="V248"/>
    </row>
    <row r="249" spans="2:22" ht="13.5" x14ac:dyDescent="0.25">
      <c r="B249"/>
      <c r="C249"/>
      <c r="D249"/>
      <c r="E249"/>
      <c r="F249"/>
      <c r="G249"/>
      <c r="H249"/>
      <c r="I249"/>
      <c r="J249"/>
      <c r="K249"/>
      <c r="L249"/>
      <c r="M249"/>
      <c r="N249"/>
      <c r="O249"/>
      <c r="P249"/>
      <c r="Q249"/>
      <c r="R249"/>
      <c r="S249"/>
      <c r="T249"/>
      <c r="U249"/>
      <c r="V249"/>
    </row>
    <row r="250" spans="2:22" ht="13.5" x14ac:dyDescent="0.25">
      <c r="B250"/>
      <c r="C250"/>
      <c r="D250"/>
      <c r="E250"/>
      <c r="F250"/>
      <c r="G250"/>
      <c r="H250"/>
      <c r="I250"/>
      <c r="J250"/>
      <c r="K250"/>
      <c r="L250"/>
      <c r="M250"/>
      <c r="N250"/>
      <c r="O250"/>
      <c r="P250"/>
      <c r="Q250"/>
      <c r="R250"/>
      <c r="S250"/>
      <c r="T250"/>
      <c r="U250"/>
      <c r="V250"/>
    </row>
    <row r="251" spans="2:22" ht="13.5" x14ac:dyDescent="0.25">
      <c r="B251"/>
      <c r="C251"/>
      <c r="D251"/>
      <c r="E251"/>
      <c r="F251"/>
      <c r="G251"/>
      <c r="H251"/>
      <c r="I251"/>
      <c r="J251"/>
      <c r="K251"/>
      <c r="L251"/>
      <c r="M251"/>
      <c r="N251"/>
      <c r="O251"/>
      <c r="P251"/>
      <c r="Q251"/>
      <c r="R251"/>
      <c r="S251"/>
      <c r="T251"/>
      <c r="U251"/>
      <c r="V251"/>
    </row>
    <row r="252" spans="2:22" ht="13.5" x14ac:dyDescent="0.25">
      <c r="B252"/>
      <c r="C252"/>
      <c r="D252"/>
      <c r="E252"/>
      <c r="F252"/>
      <c r="G252"/>
      <c r="H252"/>
      <c r="I252"/>
      <c r="J252"/>
      <c r="K252"/>
      <c r="L252"/>
      <c r="M252"/>
      <c r="N252"/>
      <c r="O252"/>
      <c r="P252"/>
      <c r="Q252"/>
      <c r="R252"/>
      <c r="S252"/>
      <c r="T252"/>
      <c r="U252"/>
      <c r="V252"/>
    </row>
    <row r="253" spans="2:22" ht="13.5" x14ac:dyDescent="0.25">
      <c r="B253"/>
      <c r="C253"/>
      <c r="D253"/>
      <c r="E253"/>
      <c r="F253"/>
      <c r="G253"/>
      <c r="H253"/>
      <c r="I253"/>
      <c r="J253"/>
      <c r="K253"/>
      <c r="L253"/>
      <c r="M253"/>
      <c r="N253"/>
      <c r="O253"/>
      <c r="P253"/>
      <c r="Q253"/>
      <c r="R253"/>
      <c r="S253"/>
      <c r="T253"/>
      <c r="U253"/>
      <c r="V253"/>
    </row>
    <row r="254" spans="2:22" ht="13.5" x14ac:dyDescent="0.25">
      <c r="B254"/>
      <c r="C254"/>
      <c r="D254"/>
      <c r="E254"/>
      <c r="F254"/>
      <c r="G254"/>
      <c r="H254"/>
      <c r="I254"/>
      <c r="J254"/>
      <c r="K254"/>
      <c r="L254"/>
      <c r="M254"/>
      <c r="N254"/>
      <c r="O254"/>
      <c r="P254"/>
      <c r="Q254"/>
      <c r="R254"/>
      <c r="S254"/>
      <c r="T254"/>
      <c r="U254"/>
      <c r="V254"/>
    </row>
    <row r="255" spans="2:22" ht="13.5" x14ac:dyDescent="0.25">
      <c r="B255"/>
      <c r="C255"/>
      <c r="D255"/>
      <c r="E255"/>
      <c r="F255"/>
      <c r="G255"/>
      <c r="H255"/>
      <c r="I255"/>
      <c r="J255"/>
      <c r="K255"/>
      <c r="L255"/>
      <c r="M255"/>
      <c r="N255"/>
      <c r="O255"/>
      <c r="P255"/>
      <c r="Q255"/>
      <c r="R255"/>
      <c r="S255"/>
      <c r="T255"/>
      <c r="U255"/>
      <c r="V255"/>
    </row>
    <row r="256" spans="2:22" ht="13.5" x14ac:dyDescent="0.25">
      <c r="B256"/>
      <c r="C256"/>
      <c r="D256"/>
      <c r="E256"/>
      <c r="F256"/>
      <c r="G256"/>
      <c r="H256"/>
      <c r="I256"/>
      <c r="J256"/>
      <c r="K256"/>
      <c r="L256"/>
      <c r="M256"/>
      <c r="N256"/>
      <c r="O256"/>
      <c r="P256"/>
      <c r="Q256"/>
      <c r="R256"/>
      <c r="S256"/>
      <c r="T256"/>
      <c r="U256"/>
      <c r="V256"/>
    </row>
    <row r="257" spans="2:22" ht="13.5" x14ac:dyDescent="0.25">
      <c r="B257"/>
      <c r="C257"/>
      <c r="D257"/>
      <c r="E257"/>
      <c r="F257"/>
      <c r="G257"/>
      <c r="H257"/>
      <c r="I257"/>
      <c r="J257"/>
      <c r="K257"/>
      <c r="L257"/>
      <c r="M257"/>
      <c r="N257"/>
      <c r="O257"/>
      <c r="P257"/>
      <c r="Q257"/>
      <c r="R257"/>
      <c r="S257"/>
      <c r="T257"/>
      <c r="U257"/>
      <c r="V257"/>
    </row>
    <row r="258" spans="2:22" ht="13.5" x14ac:dyDescent="0.25">
      <c r="B258"/>
      <c r="C258"/>
      <c r="D258"/>
      <c r="E258"/>
      <c r="F258"/>
      <c r="G258"/>
      <c r="H258"/>
      <c r="I258"/>
      <c r="J258"/>
      <c r="K258"/>
      <c r="L258"/>
      <c r="M258"/>
      <c r="N258"/>
      <c r="O258"/>
      <c r="P258"/>
      <c r="Q258"/>
      <c r="R258"/>
      <c r="S258"/>
      <c r="T258"/>
      <c r="U258"/>
      <c r="V258"/>
    </row>
    <row r="259" spans="2:22" ht="13.5" x14ac:dyDescent="0.25">
      <c r="B259"/>
      <c r="C259"/>
      <c r="D259"/>
      <c r="E259"/>
      <c r="F259"/>
      <c r="G259"/>
      <c r="H259"/>
      <c r="I259"/>
      <c r="J259"/>
      <c r="K259"/>
      <c r="L259"/>
      <c r="M259"/>
      <c r="N259"/>
      <c r="O259"/>
      <c r="P259"/>
      <c r="Q259"/>
      <c r="R259"/>
      <c r="S259"/>
      <c r="T259"/>
      <c r="U259"/>
      <c r="V259"/>
    </row>
    <row r="260" spans="2:22" ht="13.5" x14ac:dyDescent="0.25">
      <c r="B260"/>
      <c r="C260"/>
      <c r="D260"/>
      <c r="E260"/>
      <c r="F260"/>
      <c r="G260"/>
      <c r="H260"/>
      <c r="I260"/>
      <c r="J260"/>
      <c r="K260"/>
      <c r="L260"/>
      <c r="M260"/>
      <c r="N260"/>
      <c r="O260"/>
      <c r="P260"/>
      <c r="Q260"/>
      <c r="R260"/>
      <c r="S260"/>
      <c r="T260"/>
      <c r="U260"/>
      <c r="V260"/>
    </row>
    <row r="261" spans="2:22" ht="13.5" x14ac:dyDescent="0.25">
      <c r="B261"/>
      <c r="C261"/>
      <c r="D261"/>
      <c r="E261"/>
      <c r="F261"/>
      <c r="G261"/>
      <c r="H261"/>
      <c r="I261"/>
      <c r="J261"/>
      <c r="K261"/>
      <c r="L261"/>
      <c r="M261"/>
      <c r="N261"/>
      <c r="O261"/>
      <c r="P261"/>
      <c r="Q261"/>
      <c r="R261"/>
      <c r="S261"/>
      <c r="T261"/>
      <c r="U261"/>
      <c r="V261"/>
    </row>
    <row r="262" spans="2:22" ht="13.5" x14ac:dyDescent="0.25">
      <c r="B262"/>
      <c r="C262"/>
      <c r="D262"/>
      <c r="E262"/>
      <c r="F262"/>
      <c r="G262"/>
      <c r="H262"/>
      <c r="I262"/>
      <c r="J262"/>
      <c r="K262"/>
      <c r="L262"/>
      <c r="M262"/>
      <c r="N262"/>
      <c r="O262"/>
      <c r="P262"/>
      <c r="Q262"/>
      <c r="R262"/>
      <c r="S262"/>
      <c r="T262"/>
      <c r="U262"/>
      <c r="V262"/>
    </row>
    <row r="263" spans="2:22" ht="13.5" x14ac:dyDescent="0.25">
      <c r="B263"/>
      <c r="C263"/>
      <c r="D263"/>
      <c r="E263"/>
      <c r="F263"/>
      <c r="G263"/>
      <c r="H263"/>
      <c r="I263"/>
      <c r="J263"/>
      <c r="K263"/>
      <c r="L263"/>
      <c r="M263"/>
      <c r="N263"/>
      <c r="O263"/>
      <c r="P263"/>
      <c r="Q263"/>
      <c r="R263"/>
      <c r="S263"/>
      <c r="T263"/>
      <c r="U263"/>
      <c r="V263"/>
    </row>
    <row r="264" spans="2:22" ht="13.5" x14ac:dyDescent="0.25">
      <c r="B264"/>
      <c r="C264"/>
      <c r="D264"/>
      <c r="E264"/>
      <c r="F264"/>
      <c r="G264"/>
      <c r="H264"/>
      <c r="I264"/>
      <c r="J264"/>
      <c r="K264"/>
      <c r="L264"/>
      <c r="M264"/>
      <c r="N264"/>
      <c r="O264"/>
      <c r="P264"/>
      <c r="Q264"/>
      <c r="R264"/>
      <c r="S264"/>
      <c r="T264"/>
      <c r="U264"/>
      <c r="V264"/>
    </row>
    <row r="265" spans="2:22" ht="13.5" x14ac:dyDescent="0.25">
      <c r="B265"/>
      <c r="C265"/>
      <c r="D265"/>
      <c r="E265"/>
      <c r="F265"/>
      <c r="G265"/>
      <c r="H265"/>
      <c r="I265"/>
      <c r="J265"/>
      <c r="K265"/>
      <c r="L265"/>
      <c r="M265"/>
      <c r="N265"/>
      <c r="O265"/>
      <c r="P265"/>
      <c r="Q265"/>
      <c r="R265"/>
      <c r="S265"/>
      <c r="T265"/>
      <c r="U265"/>
      <c r="V265"/>
    </row>
    <row r="266" spans="2:22" ht="13.5" x14ac:dyDescent="0.25">
      <c r="B266"/>
      <c r="C266"/>
      <c r="D266"/>
      <c r="E266"/>
      <c r="F266"/>
      <c r="G266"/>
      <c r="H266"/>
      <c r="I266"/>
      <c r="J266"/>
      <c r="K266"/>
      <c r="L266"/>
      <c r="M266"/>
      <c r="N266"/>
      <c r="O266"/>
      <c r="P266"/>
      <c r="Q266"/>
      <c r="R266"/>
      <c r="S266"/>
      <c r="T266"/>
      <c r="U266"/>
      <c r="V266"/>
    </row>
    <row r="267" spans="2:22" ht="13.5" x14ac:dyDescent="0.25">
      <c r="B267"/>
      <c r="C267"/>
      <c r="D267"/>
      <c r="E267"/>
      <c r="F267"/>
      <c r="G267"/>
      <c r="H267"/>
      <c r="I267"/>
      <c r="J267"/>
      <c r="K267"/>
      <c r="L267"/>
      <c r="M267"/>
      <c r="N267"/>
      <c r="O267"/>
      <c r="P267"/>
      <c r="Q267"/>
      <c r="R267"/>
      <c r="S267"/>
      <c r="T267"/>
      <c r="U267"/>
      <c r="V267"/>
    </row>
    <row r="268" spans="2:22" ht="13.5" x14ac:dyDescent="0.25">
      <c r="B268"/>
      <c r="C268"/>
      <c r="D268"/>
      <c r="E268"/>
      <c r="F268"/>
      <c r="G268"/>
      <c r="H268"/>
      <c r="I268"/>
      <c r="J268"/>
      <c r="K268"/>
      <c r="L268"/>
      <c r="M268"/>
      <c r="N268"/>
      <c r="O268"/>
      <c r="P268"/>
      <c r="Q268"/>
      <c r="R268"/>
      <c r="S268"/>
      <c r="T268"/>
      <c r="U268"/>
      <c r="V268"/>
    </row>
    <row r="269" spans="2:22" ht="13.5" x14ac:dyDescent="0.25">
      <c r="B269"/>
      <c r="C269"/>
      <c r="D269"/>
      <c r="E269"/>
      <c r="F269"/>
      <c r="G269"/>
      <c r="H269"/>
      <c r="I269"/>
      <c r="J269"/>
      <c r="K269"/>
      <c r="L269"/>
      <c r="M269"/>
      <c r="N269"/>
      <c r="O269"/>
      <c r="P269"/>
      <c r="Q269"/>
      <c r="R269"/>
      <c r="S269"/>
      <c r="T269"/>
      <c r="U269"/>
      <c r="V269"/>
    </row>
    <row r="270" spans="2:22" ht="13.5" x14ac:dyDescent="0.25">
      <c r="B270"/>
      <c r="C270"/>
      <c r="D270"/>
      <c r="E270"/>
      <c r="F270"/>
      <c r="G270"/>
      <c r="H270"/>
      <c r="I270"/>
      <c r="J270"/>
      <c r="K270"/>
      <c r="L270"/>
      <c r="M270"/>
      <c r="N270"/>
      <c r="O270"/>
      <c r="P270"/>
      <c r="Q270"/>
      <c r="R270"/>
      <c r="S270"/>
      <c r="T270"/>
      <c r="U270"/>
      <c r="V270"/>
    </row>
    <row r="271" spans="2:22" ht="13.5" x14ac:dyDescent="0.25">
      <c r="B271"/>
      <c r="C271"/>
      <c r="D271"/>
      <c r="E271"/>
      <c r="F271"/>
      <c r="G271"/>
      <c r="H271"/>
      <c r="I271"/>
      <c r="J271"/>
      <c r="K271"/>
      <c r="L271"/>
      <c r="M271"/>
      <c r="N271"/>
      <c r="O271"/>
      <c r="P271"/>
      <c r="Q271"/>
      <c r="R271"/>
      <c r="S271"/>
      <c r="T271"/>
      <c r="U271"/>
      <c r="V271"/>
    </row>
    <row r="272" spans="2:22" ht="13.5" x14ac:dyDescent="0.25">
      <c r="B272"/>
      <c r="C272"/>
      <c r="D272"/>
      <c r="E272"/>
      <c r="F272"/>
      <c r="G272"/>
      <c r="H272"/>
      <c r="I272"/>
      <c r="J272"/>
      <c r="K272"/>
      <c r="L272"/>
      <c r="M272"/>
      <c r="N272"/>
      <c r="O272"/>
      <c r="P272"/>
      <c r="Q272"/>
      <c r="R272"/>
      <c r="S272"/>
      <c r="T272"/>
      <c r="U272"/>
      <c r="V272"/>
    </row>
    <row r="273" spans="2:22" ht="13.5" x14ac:dyDescent="0.25">
      <c r="B273"/>
      <c r="C273"/>
      <c r="D273"/>
      <c r="E273"/>
      <c r="F273"/>
      <c r="G273"/>
      <c r="H273"/>
      <c r="I273"/>
      <c r="J273"/>
      <c r="K273"/>
      <c r="L273"/>
      <c r="M273"/>
      <c r="N273"/>
      <c r="O273"/>
      <c r="P273"/>
      <c r="Q273"/>
      <c r="R273"/>
      <c r="S273"/>
      <c r="T273"/>
      <c r="U273"/>
      <c r="V273"/>
    </row>
    <row r="274" spans="2:22" ht="13.5" x14ac:dyDescent="0.25">
      <c r="B274"/>
      <c r="C274"/>
      <c r="D274"/>
      <c r="E274"/>
      <c r="F274"/>
      <c r="G274"/>
      <c r="H274"/>
      <c r="I274"/>
      <c r="J274"/>
      <c r="K274"/>
      <c r="L274"/>
      <c r="M274"/>
      <c r="N274"/>
      <c r="O274"/>
      <c r="P274"/>
      <c r="Q274"/>
      <c r="R274"/>
      <c r="S274"/>
      <c r="T274"/>
      <c r="U274"/>
      <c r="V274"/>
    </row>
    <row r="275" spans="2:22" ht="13.5" x14ac:dyDescent="0.25">
      <c r="B275"/>
      <c r="C275"/>
      <c r="D275"/>
      <c r="E275"/>
      <c r="F275"/>
      <c r="G275"/>
      <c r="H275"/>
      <c r="I275"/>
      <c r="J275"/>
      <c r="K275"/>
      <c r="L275"/>
      <c r="M275"/>
      <c r="N275"/>
      <c r="O275"/>
      <c r="P275"/>
      <c r="Q275"/>
      <c r="R275"/>
      <c r="S275"/>
      <c r="T275"/>
      <c r="U275"/>
      <c r="V275"/>
    </row>
    <row r="276" spans="2:22" ht="13.5" x14ac:dyDescent="0.25">
      <c r="B276"/>
      <c r="C276"/>
      <c r="D276"/>
      <c r="E276"/>
      <c r="F276"/>
      <c r="G276"/>
      <c r="H276"/>
      <c r="I276"/>
      <c r="J276"/>
      <c r="K276"/>
      <c r="L276"/>
      <c r="M276"/>
      <c r="N276"/>
      <c r="O276"/>
      <c r="P276"/>
      <c r="Q276"/>
      <c r="R276"/>
      <c r="S276"/>
      <c r="T276"/>
      <c r="U276"/>
      <c r="V276"/>
    </row>
    <row r="277" spans="2:22" ht="13.5" x14ac:dyDescent="0.25">
      <c r="B277"/>
      <c r="C277"/>
      <c r="D277"/>
      <c r="E277"/>
      <c r="F277"/>
      <c r="G277"/>
      <c r="H277"/>
      <c r="I277"/>
      <c r="J277"/>
      <c r="K277"/>
      <c r="L277"/>
      <c r="M277"/>
      <c r="N277"/>
      <c r="O277"/>
      <c r="P277"/>
      <c r="Q277"/>
      <c r="R277"/>
      <c r="S277"/>
      <c r="T277"/>
      <c r="U277"/>
      <c r="V277"/>
    </row>
    <row r="278" spans="2:22" ht="13.5" x14ac:dyDescent="0.25">
      <c r="B278"/>
      <c r="C278"/>
      <c r="D278"/>
      <c r="E278"/>
      <c r="F278"/>
      <c r="G278"/>
      <c r="H278"/>
      <c r="I278"/>
      <c r="J278"/>
      <c r="K278"/>
      <c r="L278"/>
      <c r="M278"/>
      <c r="N278"/>
      <c r="O278"/>
      <c r="P278"/>
      <c r="Q278"/>
      <c r="R278"/>
      <c r="S278"/>
      <c r="T278"/>
      <c r="U278"/>
      <c r="V278"/>
    </row>
    <row r="279" spans="2:22" ht="13.5" x14ac:dyDescent="0.25">
      <c r="B279"/>
      <c r="C279"/>
      <c r="D279"/>
      <c r="E279"/>
      <c r="F279"/>
      <c r="G279"/>
      <c r="H279"/>
      <c r="I279"/>
      <c r="J279"/>
      <c r="K279"/>
      <c r="L279"/>
      <c r="M279"/>
      <c r="N279"/>
      <c r="O279"/>
      <c r="P279"/>
      <c r="Q279"/>
      <c r="R279"/>
      <c r="S279"/>
      <c r="T279"/>
      <c r="U279"/>
      <c r="V279"/>
    </row>
    <row r="280" spans="2:22" ht="13.5" x14ac:dyDescent="0.25">
      <c r="B280"/>
      <c r="C280"/>
      <c r="D280"/>
      <c r="E280"/>
      <c r="F280"/>
      <c r="G280"/>
      <c r="H280"/>
      <c r="I280"/>
      <c r="J280"/>
      <c r="K280"/>
      <c r="L280"/>
      <c r="M280"/>
      <c r="N280"/>
      <c r="O280"/>
      <c r="P280"/>
      <c r="Q280"/>
      <c r="R280"/>
      <c r="S280"/>
      <c r="T280"/>
      <c r="U280"/>
      <c r="V280"/>
    </row>
    <row r="281" spans="2:22" ht="13.5" x14ac:dyDescent="0.25">
      <c r="B281"/>
      <c r="C281"/>
      <c r="D281"/>
      <c r="E281"/>
      <c r="F281"/>
      <c r="G281"/>
      <c r="H281"/>
      <c r="I281"/>
      <c r="J281"/>
      <c r="K281"/>
      <c r="L281"/>
      <c r="M281"/>
      <c r="N281"/>
      <c r="O281"/>
      <c r="P281"/>
      <c r="Q281"/>
      <c r="R281"/>
      <c r="S281"/>
      <c r="T281"/>
      <c r="U281"/>
      <c r="V281"/>
    </row>
    <row r="282" spans="2:22" ht="13.5" x14ac:dyDescent="0.25">
      <c r="B282"/>
      <c r="C282"/>
      <c r="D282"/>
      <c r="E282"/>
      <c r="F282"/>
      <c r="G282"/>
      <c r="H282"/>
      <c r="I282"/>
      <c r="J282"/>
      <c r="K282"/>
      <c r="L282"/>
      <c r="M282"/>
      <c r="N282"/>
      <c r="O282"/>
      <c r="P282"/>
      <c r="Q282"/>
      <c r="R282"/>
      <c r="S282"/>
      <c r="T282"/>
      <c r="U282"/>
      <c r="V282"/>
    </row>
    <row r="283" spans="2:22" ht="13.5" x14ac:dyDescent="0.25">
      <c r="B283"/>
      <c r="C283"/>
      <c r="D283"/>
      <c r="E283"/>
      <c r="F283"/>
      <c r="G283"/>
      <c r="H283"/>
      <c r="I283"/>
      <c r="J283"/>
      <c r="K283"/>
      <c r="L283"/>
      <c r="M283"/>
      <c r="N283"/>
      <c r="O283"/>
      <c r="P283"/>
      <c r="Q283"/>
      <c r="R283"/>
      <c r="S283"/>
      <c r="T283"/>
      <c r="U283"/>
      <c r="V283"/>
    </row>
    <row r="284" spans="2:22" ht="13.5" x14ac:dyDescent="0.25">
      <c r="B284"/>
      <c r="C284"/>
      <c r="D284"/>
      <c r="E284"/>
      <c r="F284"/>
      <c r="G284"/>
      <c r="H284"/>
      <c r="I284"/>
      <c r="J284"/>
      <c r="K284"/>
      <c r="L284"/>
      <c r="M284"/>
      <c r="N284"/>
      <c r="O284"/>
      <c r="P284"/>
      <c r="Q284"/>
      <c r="R284"/>
      <c r="S284"/>
      <c r="T284"/>
      <c r="U284"/>
      <c r="V284"/>
    </row>
    <row r="285" spans="2:22" ht="13.5" x14ac:dyDescent="0.25">
      <c r="B285"/>
      <c r="C285"/>
      <c r="D285"/>
      <c r="E285"/>
      <c r="F285"/>
      <c r="G285"/>
      <c r="H285"/>
      <c r="I285"/>
      <c r="J285"/>
      <c r="K285"/>
      <c r="L285"/>
      <c r="M285"/>
      <c r="N285"/>
      <c r="O285"/>
      <c r="P285"/>
      <c r="Q285"/>
      <c r="R285"/>
      <c r="S285"/>
      <c r="T285"/>
      <c r="U285"/>
      <c r="V285"/>
    </row>
    <row r="286" spans="2:22" ht="13.5" x14ac:dyDescent="0.25">
      <c r="B286"/>
      <c r="C286"/>
      <c r="D286"/>
      <c r="E286"/>
      <c r="F286"/>
      <c r="G286"/>
      <c r="H286"/>
      <c r="I286"/>
      <c r="J286"/>
      <c r="K286"/>
      <c r="L286"/>
      <c r="M286"/>
      <c r="N286"/>
      <c r="O286"/>
      <c r="P286"/>
      <c r="Q286"/>
      <c r="R286"/>
      <c r="S286"/>
      <c r="T286"/>
      <c r="U286"/>
      <c r="V286"/>
    </row>
    <row r="287" spans="2:22" ht="13.5" x14ac:dyDescent="0.25">
      <c r="B287"/>
      <c r="C287"/>
      <c r="D287"/>
      <c r="E287"/>
      <c r="F287"/>
      <c r="G287"/>
      <c r="H287"/>
      <c r="I287"/>
      <c r="J287"/>
      <c r="K287"/>
      <c r="L287"/>
      <c r="M287"/>
      <c r="N287"/>
      <c r="O287"/>
      <c r="P287"/>
      <c r="Q287"/>
      <c r="R287"/>
      <c r="S287"/>
      <c r="T287"/>
      <c r="U287"/>
      <c r="V287"/>
    </row>
    <row r="288" spans="2:22" ht="13.5" x14ac:dyDescent="0.25">
      <c r="B288"/>
      <c r="C288"/>
      <c r="D288"/>
      <c r="E288"/>
      <c r="F288"/>
      <c r="G288"/>
      <c r="H288"/>
      <c r="I288"/>
      <c r="J288"/>
      <c r="K288"/>
      <c r="L288"/>
      <c r="M288"/>
      <c r="N288"/>
      <c r="O288"/>
      <c r="P288"/>
      <c r="Q288"/>
      <c r="R288"/>
      <c r="S288"/>
      <c r="T288"/>
      <c r="U288"/>
      <c r="V288"/>
    </row>
    <row r="289" spans="2:22" ht="13.5" x14ac:dyDescent="0.25">
      <c r="B289"/>
      <c r="C289"/>
      <c r="D289"/>
      <c r="E289"/>
      <c r="F289"/>
      <c r="G289"/>
      <c r="H289"/>
      <c r="I289"/>
      <c r="J289"/>
      <c r="K289"/>
      <c r="L289"/>
      <c r="M289"/>
      <c r="N289"/>
      <c r="O289"/>
      <c r="P289"/>
      <c r="Q289"/>
      <c r="R289"/>
      <c r="S289"/>
      <c r="T289"/>
      <c r="U289"/>
      <c r="V289"/>
    </row>
    <row r="290" spans="2:22" ht="13.5" x14ac:dyDescent="0.25">
      <c r="B290"/>
      <c r="C290"/>
      <c r="D290"/>
      <c r="E290"/>
      <c r="F290"/>
      <c r="G290"/>
      <c r="H290"/>
      <c r="I290"/>
      <c r="J290"/>
      <c r="K290"/>
      <c r="L290"/>
      <c r="M290"/>
      <c r="N290"/>
      <c r="O290"/>
      <c r="P290"/>
      <c r="Q290"/>
      <c r="R290"/>
      <c r="S290"/>
      <c r="T290"/>
      <c r="U290"/>
      <c r="V290"/>
    </row>
    <row r="291" spans="2:22" ht="13.5" x14ac:dyDescent="0.25">
      <c r="B291"/>
      <c r="C291"/>
      <c r="D291"/>
      <c r="E291"/>
      <c r="F291"/>
      <c r="G291"/>
      <c r="H291"/>
      <c r="I291"/>
      <c r="J291"/>
      <c r="K291"/>
      <c r="L291"/>
      <c r="M291"/>
      <c r="N291"/>
      <c r="O291"/>
      <c r="P291"/>
      <c r="Q291"/>
      <c r="R291"/>
      <c r="S291"/>
      <c r="T291"/>
      <c r="U291"/>
      <c r="V291"/>
    </row>
    <row r="292" spans="2:22" ht="13.5" x14ac:dyDescent="0.25">
      <c r="B292"/>
      <c r="C292"/>
      <c r="D292"/>
      <c r="E292"/>
      <c r="F292"/>
      <c r="G292"/>
      <c r="H292"/>
      <c r="I292"/>
      <c r="J292"/>
      <c r="K292"/>
      <c r="L292"/>
      <c r="M292"/>
      <c r="N292"/>
      <c r="O292"/>
      <c r="P292"/>
      <c r="Q292"/>
      <c r="R292"/>
      <c r="S292"/>
      <c r="T292"/>
      <c r="U292"/>
      <c r="V292"/>
    </row>
    <row r="293" spans="2:22" ht="13.5" x14ac:dyDescent="0.25">
      <c r="B293"/>
      <c r="C293"/>
      <c r="D293"/>
      <c r="E293"/>
      <c r="F293"/>
      <c r="G293"/>
      <c r="H293"/>
      <c r="I293"/>
      <c r="J293"/>
      <c r="K293"/>
      <c r="L293"/>
      <c r="M293"/>
      <c r="N293"/>
      <c r="O293"/>
      <c r="P293"/>
      <c r="Q293"/>
      <c r="R293"/>
      <c r="S293"/>
      <c r="T293"/>
      <c r="U293"/>
      <c r="V293"/>
    </row>
    <row r="294" spans="2:22" ht="13.5" x14ac:dyDescent="0.25">
      <c r="B294"/>
      <c r="C294"/>
      <c r="D294"/>
      <c r="E294"/>
      <c r="F294"/>
      <c r="G294"/>
      <c r="H294"/>
      <c r="I294"/>
      <c r="J294"/>
      <c r="K294"/>
      <c r="L294"/>
      <c r="M294"/>
      <c r="N294"/>
      <c r="O294"/>
      <c r="P294"/>
      <c r="Q294"/>
      <c r="R294"/>
      <c r="S294"/>
      <c r="T294"/>
      <c r="U294"/>
      <c r="V294"/>
    </row>
    <row r="295" spans="2:22" ht="13.5" x14ac:dyDescent="0.25">
      <c r="B295"/>
      <c r="C295"/>
      <c r="D295"/>
      <c r="E295"/>
      <c r="F295"/>
      <c r="G295"/>
      <c r="H295"/>
      <c r="I295"/>
      <c r="J295"/>
      <c r="K295"/>
      <c r="L295"/>
      <c r="M295"/>
      <c r="N295"/>
      <c r="O295"/>
      <c r="P295"/>
      <c r="Q295"/>
      <c r="R295"/>
      <c r="S295"/>
      <c r="T295"/>
      <c r="U295"/>
      <c r="V295"/>
    </row>
    <row r="296" spans="2:22" ht="13.5" x14ac:dyDescent="0.25">
      <c r="B296"/>
      <c r="C296"/>
      <c r="D296"/>
      <c r="E296"/>
      <c r="F296"/>
      <c r="G296"/>
      <c r="H296"/>
      <c r="I296"/>
      <c r="J296"/>
      <c r="K296"/>
      <c r="L296"/>
      <c r="M296"/>
      <c r="N296"/>
      <c r="O296"/>
      <c r="P296"/>
      <c r="Q296"/>
      <c r="R296"/>
      <c r="S296"/>
      <c r="T296"/>
      <c r="U296"/>
      <c r="V296"/>
    </row>
    <row r="297" spans="2:22" ht="13.5" x14ac:dyDescent="0.25">
      <c r="B297"/>
      <c r="C297"/>
      <c r="D297"/>
      <c r="E297"/>
      <c r="F297"/>
      <c r="G297"/>
      <c r="H297"/>
      <c r="I297"/>
      <c r="J297"/>
      <c r="K297"/>
      <c r="L297"/>
      <c r="M297"/>
      <c r="N297"/>
      <c r="O297"/>
      <c r="P297"/>
      <c r="Q297"/>
      <c r="R297"/>
      <c r="S297"/>
      <c r="T297"/>
      <c r="U297"/>
      <c r="V297"/>
    </row>
    <row r="298" spans="2:22" ht="13.5" x14ac:dyDescent="0.25">
      <c r="B298"/>
      <c r="C298"/>
      <c r="D298"/>
      <c r="E298"/>
      <c r="F298"/>
      <c r="G298"/>
      <c r="H298"/>
      <c r="I298"/>
      <c r="J298"/>
      <c r="K298"/>
      <c r="L298"/>
      <c r="M298"/>
      <c r="N298"/>
      <c r="O298"/>
      <c r="P298"/>
      <c r="Q298"/>
      <c r="R298"/>
      <c r="S298"/>
      <c r="T298"/>
      <c r="U298"/>
      <c r="V298"/>
    </row>
    <row r="299" spans="2:22" ht="13.5" x14ac:dyDescent="0.25">
      <c r="B299"/>
      <c r="C299"/>
      <c r="D299"/>
      <c r="E299"/>
      <c r="F299"/>
      <c r="G299"/>
      <c r="H299"/>
      <c r="I299"/>
      <c r="J299"/>
      <c r="K299"/>
      <c r="L299"/>
      <c r="M299"/>
      <c r="N299"/>
      <c r="O299"/>
      <c r="P299"/>
      <c r="Q299"/>
      <c r="R299"/>
      <c r="S299"/>
      <c r="T299"/>
      <c r="U299"/>
      <c r="V299"/>
    </row>
    <row r="300" spans="2:22" ht="13.5" x14ac:dyDescent="0.25">
      <c r="B300"/>
      <c r="C300"/>
      <c r="D300"/>
      <c r="E300"/>
      <c r="F300"/>
      <c r="G300"/>
      <c r="H300"/>
      <c r="I300"/>
      <c r="J300"/>
      <c r="K300"/>
      <c r="L300"/>
      <c r="M300"/>
      <c r="N300"/>
      <c r="O300"/>
      <c r="P300"/>
      <c r="Q300"/>
      <c r="R300"/>
      <c r="S300"/>
      <c r="T300"/>
      <c r="U300"/>
      <c r="V300"/>
    </row>
    <row r="301" spans="2:22" ht="13.5" x14ac:dyDescent="0.25">
      <c r="B301"/>
      <c r="C301"/>
      <c r="D301"/>
      <c r="E301"/>
      <c r="F301"/>
      <c r="G301"/>
      <c r="H301"/>
      <c r="I301"/>
      <c r="J301"/>
      <c r="K301"/>
      <c r="L301"/>
      <c r="M301"/>
      <c r="N301"/>
      <c r="O301"/>
      <c r="P301"/>
      <c r="Q301"/>
      <c r="R301"/>
      <c r="S301"/>
      <c r="T301"/>
      <c r="U301"/>
      <c r="V301"/>
    </row>
    <row r="302" spans="2:22" ht="13.5" x14ac:dyDescent="0.25">
      <c r="B302"/>
      <c r="C302"/>
      <c r="D302"/>
      <c r="E302"/>
      <c r="F302"/>
      <c r="G302"/>
      <c r="H302"/>
      <c r="I302"/>
      <c r="J302"/>
      <c r="K302"/>
      <c r="L302"/>
      <c r="M302"/>
      <c r="N302"/>
      <c r="O302"/>
      <c r="P302"/>
      <c r="Q302"/>
      <c r="R302"/>
      <c r="S302"/>
      <c r="T302"/>
      <c r="U302"/>
      <c r="V302"/>
    </row>
    <row r="303" spans="2:22" ht="13.5" x14ac:dyDescent="0.25">
      <c r="B303"/>
      <c r="C303"/>
      <c r="D303"/>
      <c r="E303"/>
      <c r="F303"/>
      <c r="G303"/>
      <c r="H303"/>
      <c r="I303"/>
      <c r="J303"/>
      <c r="K303"/>
      <c r="L303"/>
      <c r="M303"/>
      <c r="N303"/>
      <c r="O303"/>
      <c r="P303"/>
      <c r="Q303"/>
      <c r="R303"/>
      <c r="S303"/>
      <c r="T303"/>
      <c r="U303"/>
      <c r="V303"/>
    </row>
    <row r="304" spans="2:22" ht="13.5" x14ac:dyDescent="0.25">
      <c r="B304"/>
      <c r="C304"/>
      <c r="D304"/>
      <c r="E304"/>
      <c r="F304"/>
      <c r="G304"/>
      <c r="H304"/>
      <c r="I304"/>
      <c r="J304"/>
      <c r="K304"/>
      <c r="L304"/>
      <c r="M304"/>
      <c r="N304"/>
      <c r="O304"/>
      <c r="P304"/>
      <c r="Q304"/>
      <c r="R304"/>
      <c r="S304"/>
      <c r="T304"/>
      <c r="U304"/>
      <c r="V304"/>
    </row>
    <row r="305" spans="2:22" ht="13.5" x14ac:dyDescent="0.25">
      <c r="B305"/>
      <c r="C305"/>
      <c r="D305"/>
      <c r="E305"/>
      <c r="F305"/>
      <c r="G305"/>
      <c r="H305"/>
      <c r="I305"/>
      <c r="J305"/>
      <c r="K305"/>
      <c r="L305"/>
      <c r="M305"/>
      <c r="N305"/>
      <c r="O305"/>
      <c r="P305"/>
      <c r="Q305"/>
      <c r="R305"/>
      <c r="S305"/>
      <c r="T305"/>
      <c r="U305"/>
      <c r="V305"/>
    </row>
    <row r="306" spans="2:22" ht="13.5" x14ac:dyDescent="0.25">
      <c r="B306"/>
      <c r="C306"/>
      <c r="D306"/>
      <c r="E306"/>
      <c r="F306"/>
      <c r="G306"/>
      <c r="H306"/>
      <c r="I306"/>
      <c r="J306"/>
      <c r="K306"/>
      <c r="L306"/>
      <c r="M306"/>
      <c r="N306"/>
      <c r="O306"/>
      <c r="P306"/>
      <c r="Q306"/>
      <c r="R306"/>
      <c r="S306"/>
      <c r="T306"/>
      <c r="U306"/>
      <c r="V306"/>
    </row>
    <row r="307" spans="2:22" ht="13.5" x14ac:dyDescent="0.25">
      <c r="B307"/>
      <c r="C307"/>
      <c r="D307"/>
      <c r="E307"/>
      <c r="F307"/>
      <c r="G307"/>
      <c r="H307"/>
      <c r="I307"/>
      <c r="J307"/>
      <c r="K307"/>
      <c r="L307"/>
      <c r="M307"/>
      <c r="N307"/>
      <c r="O307"/>
      <c r="P307"/>
      <c r="Q307"/>
      <c r="R307"/>
      <c r="S307"/>
      <c r="T307"/>
      <c r="U307"/>
      <c r="V307"/>
    </row>
    <row r="308" spans="2:22" ht="13.5" x14ac:dyDescent="0.25">
      <c r="B308"/>
      <c r="C308"/>
      <c r="D308"/>
      <c r="E308"/>
      <c r="F308"/>
      <c r="G308"/>
      <c r="H308"/>
      <c r="I308"/>
      <c r="J308"/>
      <c r="K308"/>
      <c r="L308"/>
      <c r="M308"/>
      <c r="N308"/>
      <c r="O308"/>
      <c r="P308"/>
      <c r="Q308"/>
      <c r="R308"/>
      <c r="S308"/>
      <c r="T308"/>
      <c r="U308"/>
      <c r="V308"/>
    </row>
    <row r="309" spans="2:22" ht="13.5" x14ac:dyDescent="0.25">
      <c r="B309"/>
      <c r="C309"/>
      <c r="D309"/>
      <c r="E309"/>
      <c r="F309"/>
      <c r="G309"/>
      <c r="H309"/>
      <c r="I309"/>
      <c r="J309"/>
      <c r="K309"/>
      <c r="L309"/>
      <c r="M309"/>
      <c r="N309"/>
      <c r="O309"/>
      <c r="P309"/>
      <c r="Q309"/>
      <c r="R309"/>
      <c r="S309"/>
      <c r="T309"/>
      <c r="U309"/>
      <c r="V309"/>
    </row>
    <row r="310" spans="2:22" ht="13.5" x14ac:dyDescent="0.25">
      <c r="B310"/>
      <c r="C310"/>
      <c r="D310"/>
      <c r="E310"/>
      <c r="F310"/>
      <c r="G310"/>
      <c r="H310"/>
      <c r="I310"/>
      <c r="J310"/>
      <c r="K310"/>
      <c r="L310"/>
      <c r="M310"/>
      <c r="N310"/>
      <c r="O310"/>
      <c r="P310"/>
      <c r="Q310"/>
      <c r="R310"/>
      <c r="S310"/>
      <c r="T310"/>
      <c r="U310"/>
      <c r="V310"/>
    </row>
    <row r="311" spans="2:22" ht="13.5" x14ac:dyDescent="0.25">
      <c r="B311"/>
      <c r="C311"/>
      <c r="D311"/>
      <c r="E311"/>
      <c r="F311"/>
      <c r="G311"/>
      <c r="H311"/>
      <c r="I311"/>
      <c r="J311"/>
      <c r="K311"/>
      <c r="L311"/>
      <c r="M311"/>
      <c r="N311"/>
      <c r="O311"/>
      <c r="P311"/>
      <c r="Q311"/>
      <c r="R311"/>
      <c r="S311"/>
      <c r="T311"/>
      <c r="U311"/>
      <c r="V311"/>
    </row>
    <row r="312" spans="2:22" ht="13.5" x14ac:dyDescent="0.25">
      <c r="B312"/>
      <c r="C312"/>
      <c r="D312"/>
      <c r="E312"/>
      <c r="F312"/>
      <c r="G312"/>
      <c r="H312"/>
      <c r="I312"/>
      <c r="J312"/>
      <c r="K312"/>
      <c r="L312"/>
      <c r="M312"/>
      <c r="N312"/>
      <c r="O312"/>
      <c r="P312"/>
      <c r="Q312"/>
      <c r="R312"/>
      <c r="S312"/>
      <c r="T312"/>
      <c r="U312"/>
      <c r="V312"/>
    </row>
    <row r="313" spans="2:22" ht="13.5" x14ac:dyDescent="0.25">
      <c r="B313"/>
      <c r="C313"/>
      <c r="D313"/>
      <c r="E313"/>
      <c r="F313"/>
      <c r="G313"/>
      <c r="H313"/>
      <c r="I313"/>
      <c r="J313"/>
      <c r="K313"/>
      <c r="L313"/>
      <c r="M313"/>
      <c r="N313"/>
      <c r="O313"/>
      <c r="P313"/>
      <c r="Q313"/>
      <c r="R313"/>
      <c r="S313"/>
      <c r="T313"/>
      <c r="U313"/>
      <c r="V313"/>
    </row>
    <row r="314" spans="2:22" ht="13.5" x14ac:dyDescent="0.25">
      <c r="B314"/>
      <c r="C314"/>
      <c r="D314"/>
      <c r="E314"/>
      <c r="F314"/>
      <c r="G314"/>
      <c r="H314"/>
      <c r="I314"/>
      <c r="J314"/>
      <c r="K314"/>
      <c r="L314"/>
      <c r="M314"/>
      <c r="N314"/>
      <c r="O314"/>
      <c r="P314"/>
      <c r="Q314"/>
      <c r="R314"/>
      <c r="S314"/>
      <c r="T314"/>
      <c r="U314"/>
      <c r="V314"/>
    </row>
    <row r="315" spans="2:22" ht="13.5" x14ac:dyDescent="0.25">
      <c r="B315"/>
      <c r="C315"/>
      <c r="D315"/>
      <c r="E315"/>
      <c r="F315"/>
      <c r="G315"/>
      <c r="H315"/>
      <c r="I315"/>
      <c r="J315"/>
      <c r="K315"/>
      <c r="L315"/>
      <c r="M315"/>
      <c r="N315"/>
      <c r="O315"/>
      <c r="P315"/>
      <c r="Q315"/>
      <c r="R315"/>
      <c r="S315"/>
      <c r="T315"/>
      <c r="U315"/>
      <c r="V315"/>
    </row>
    <row r="316" spans="2:22" ht="13.5" x14ac:dyDescent="0.25">
      <c r="B316"/>
      <c r="C316"/>
      <c r="D316"/>
      <c r="E316"/>
      <c r="F316"/>
      <c r="G316"/>
      <c r="H316"/>
      <c r="I316"/>
      <c r="J316"/>
      <c r="K316"/>
      <c r="L316"/>
      <c r="M316"/>
      <c r="N316"/>
      <c r="O316"/>
      <c r="P316"/>
      <c r="Q316"/>
      <c r="R316"/>
      <c r="S316"/>
      <c r="T316"/>
      <c r="U316"/>
      <c r="V316"/>
    </row>
    <row r="317" spans="2:22" ht="13.5" x14ac:dyDescent="0.25">
      <c r="B317"/>
      <c r="C317"/>
      <c r="D317"/>
      <c r="E317"/>
      <c r="F317"/>
      <c r="G317"/>
      <c r="H317"/>
      <c r="I317"/>
      <c r="J317"/>
      <c r="K317"/>
      <c r="L317"/>
      <c r="M317"/>
      <c r="N317"/>
      <c r="O317"/>
      <c r="P317"/>
      <c r="Q317"/>
      <c r="R317"/>
      <c r="S317"/>
      <c r="T317"/>
      <c r="U317"/>
      <c r="V317"/>
    </row>
    <row r="318" spans="2:22" ht="13.5" x14ac:dyDescent="0.25">
      <c r="B318"/>
      <c r="C318"/>
      <c r="D318"/>
      <c r="E318"/>
      <c r="F318"/>
      <c r="G318"/>
      <c r="H318"/>
      <c r="I318"/>
      <c r="J318"/>
      <c r="K318"/>
      <c r="L318"/>
      <c r="M318"/>
      <c r="N318"/>
      <c r="O318"/>
      <c r="P318"/>
      <c r="Q318"/>
      <c r="R318"/>
      <c r="S318"/>
      <c r="T318"/>
      <c r="U318"/>
      <c r="V318"/>
    </row>
    <row r="319" spans="2:22" ht="13.5" x14ac:dyDescent="0.25">
      <c r="B319"/>
      <c r="C319"/>
      <c r="D319"/>
      <c r="E319"/>
      <c r="F319"/>
      <c r="G319"/>
      <c r="H319"/>
      <c r="I319"/>
      <c r="J319"/>
      <c r="K319"/>
      <c r="L319"/>
      <c r="M319"/>
      <c r="N319"/>
      <c r="O319"/>
      <c r="P319"/>
      <c r="Q319"/>
      <c r="R319"/>
      <c r="S319"/>
      <c r="T319"/>
      <c r="U319"/>
      <c r="V319"/>
    </row>
    <row r="320" spans="2:22" ht="13.5" x14ac:dyDescent="0.25">
      <c r="B320"/>
      <c r="C320"/>
      <c r="D320"/>
      <c r="E320"/>
      <c r="F320"/>
      <c r="G320"/>
      <c r="H320"/>
      <c r="I320"/>
      <c r="J320"/>
      <c r="K320"/>
      <c r="L320"/>
      <c r="M320"/>
      <c r="N320"/>
      <c r="O320"/>
      <c r="P320"/>
      <c r="Q320"/>
      <c r="R320"/>
      <c r="S320"/>
      <c r="T320"/>
      <c r="U320"/>
      <c r="V320"/>
    </row>
    <row r="321" spans="2:27" ht="13.5" x14ac:dyDescent="0.25">
      <c r="B321"/>
      <c r="C321"/>
      <c r="D321"/>
      <c r="E321"/>
      <c r="F321"/>
      <c r="G321"/>
      <c r="H321"/>
      <c r="I321"/>
      <c r="J321"/>
      <c r="K321"/>
      <c r="L321"/>
      <c r="M321"/>
      <c r="N321"/>
      <c r="O321"/>
      <c r="P321"/>
      <c r="Q321"/>
      <c r="R321"/>
      <c r="S321"/>
      <c r="T321"/>
      <c r="U321"/>
      <c r="V321"/>
    </row>
    <row r="322" spans="2:27" ht="13.5" x14ac:dyDescent="0.25">
      <c r="B322"/>
      <c r="C322"/>
      <c r="D322"/>
      <c r="E322"/>
      <c r="F322"/>
      <c r="G322"/>
      <c r="H322"/>
      <c r="I322"/>
      <c r="J322"/>
      <c r="K322"/>
      <c r="L322"/>
      <c r="M322"/>
      <c r="N322"/>
      <c r="O322"/>
      <c r="P322"/>
      <c r="Q322"/>
      <c r="R322"/>
      <c r="S322"/>
      <c r="T322"/>
      <c r="U322"/>
      <c r="V322"/>
    </row>
    <row r="323" spans="2:27" ht="13.5" x14ac:dyDescent="0.25">
      <c r="B323"/>
      <c r="C323"/>
      <c r="D323"/>
      <c r="E323"/>
      <c r="F323"/>
      <c r="G323"/>
      <c r="H323"/>
      <c r="I323"/>
      <c r="J323"/>
      <c r="K323"/>
      <c r="L323"/>
      <c r="M323"/>
      <c r="N323"/>
      <c r="O323"/>
      <c r="P323"/>
      <c r="Q323"/>
      <c r="R323"/>
      <c r="S323"/>
      <c r="T323"/>
      <c r="U323"/>
      <c r="V323"/>
    </row>
    <row r="324" spans="2:27" ht="13.5" x14ac:dyDescent="0.25">
      <c r="B324"/>
      <c r="C324"/>
      <c r="D324"/>
      <c r="E324"/>
      <c r="F324"/>
      <c r="G324"/>
      <c r="H324"/>
      <c r="I324"/>
      <c r="J324"/>
      <c r="K324"/>
      <c r="L324"/>
      <c r="M324"/>
      <c r="N324"/>
      <c r="O324"/>
      <c r="P324"/>
      <c r="Q324"/>
      <c r="R324"/>
      <c r="S324"/>
      <c r="T324"/>
      <c r="U324"/>
      <c r="V324"/>
    </row>
    <row r="325" spans="2:27" ht="13.5" x14ac:dyDescent="0.25">
      <c r="B325"/>
      <c r="C325"/>
      <c r="D325"/>
      <c r="E325"/>
      <c r="F325"/>
      <c r="G325"/>
      <c r="H325"/>
      <c r="I325"/>
      <c r="J325"/>
      <c r="K325"/>
      <c r="L325"/>
      <c r="M325"/>
      <c r="N325"/>
      <c r="O325"/>
      <c r="P325"/>
      <c r="Q325"/>
      <c r="R325"/>
      <c r="S325"/>
      <c r="T325"/>
      <c r="U325"/>
      <c r="V325"/>
    </row>
    <row r="326" spans="2:27" ht="13.5" x14ac:dyDescent="0.25">
      <c r="B326"/>
      <c r="C326"/>
      <c r="D326"/>
      <c r="E326"/>
      <c r="F326"/>
      <c r="G326"/>
      <c r="H326"/>
      <c r="I326"/>
      <c r="J326"/>
      <c r="K326"/>
      <c r="L326"/>
      <c r="M326"/>
      <c r="N326"/>
      <c r="O326"/>
      <c r="P326"/>
      <c r="Q326"/>
      <c r="R326"/>
      <c r="S326"/>
      <c r="T326"/>
      <c r="U326"/>
      <c r="V326"/>
    </row>
    <row r="327" spans="2:27" ht="13.5" x14ac:dyDescent="0.25">
      <c r="B327"/>
      <c r="C327"/>
      <c r="D327"/>
      <c r="E327"/>
      <c r="F327"/>
      <c r="G327"/>
      <c r="H327"/>
      <c r="I327"/>
      <c r="J327"/>
      <c r="K327"/>
      <c r="L327"/>
      <c r="M327"/>
      <c r="N327"/>
      <c r="O327"/>
      <c r="P327"/>
      <c r="Q327"/>
      <c r="R327"/>
      <c r="S327"/>
      <c r="T327"/>
      <c r="U327"/>
      <c r="V327"/>
    </row>
    <row r="328" spans="2:27" ht="13.5" x14ac:dyDescent="0.25">
      <c r="B328"/>
      <c r="C328"/>
      <c r="D328"/>
      <c r="E328"/>
      <c r="F328"/>
      <c r="G328"/>
      <c r="H328"/>
      <c r="I328"/>
      <c r="J328"/>
      <c r="K328"/>
      <c r="L328"/>
      <c r="M328"/>
      <c r="N328"/>
      <c r="O328"/>
      <c r="P328"/>
      <c r="Q328"/>
      <c r="R328"/>
      <c r="S328"/>
      <c r="T328"/>
      <c r="U328"/>
      <c r="V328"/>
    </row>
    <row r="329" spans="2:27" ht="13.5" x14ac:dyDescent="0.25">
      <c r="B329"/>
      <c r="C329"/>
      <c r="D329"/>
      <c r="E329"/>
      <c r="F329"/>
      <c r="G329"/>
      <c r="H329"/>
      <c r="I329"/>
      <c r="J329"/>
      <c r="K329"/>
      <c r="L329"/>
      <c r="M329"/>
      <c r="N329"/>
      <c r="O329"/>
      <c r="P329"/>
      <c r="Q329"/>
      <c r="R329"/>
      <c r="S329"/>
      <c r="T329"/>
      <c r="U329"/>
      <c r="V329"/>
    </row>
    <row r="330" spans="2:27" ht="13.5" x14ac:dyDescent="0.25">
      <c r="B330"/>
      <c r="C330"/>
      <c r="D330"/>
      <c r="E330"/>
      <c r="F330"/>
      <c r="G330"/>
      <c r="H330"/>
      <c r="I330"/>
      <c r="J330"/>
      <c r="K330"/>
      <c r="L330"/>
      <c r="M330"/>
      <c r="N330"/>
      <c r="O330"/>
      <c r="P330"/>
      <c r="Q330"/>
      <c r="R330"/>
      <c r="S330"/>
      <c r="T330"/>
      <c r="U330"/>
      <c r="V330"/>
      <c r="W330"/>
      <c r="X330"/>
      <c r="Y330"/>
      <c r="Z330"/>
      <c r="AA330"/>
    </row>
    <row r="331" spans="2:27" ht="13.5" x14ac:dyDescent="0.25">
      <c r="B331"/>
      <c r="C331"/>
      <c r="D331"/>
      <c r="E331"/>
      <c r="F331"/>
      <c r="G331"/>
      <c r="H331"/>
      <c r="I331"/>
      <c r="J331"/>
      <c r="K331"/>
      <c r="L331"/>
      <c r="M331"/>
      <c r="N331"/>
      <c r="O331"/>
      <c r="P331"/>
      <c r="Q331"/>
      <c r="R331"/>
      <c r="S331"/>
      <c r="T331"/>
      <c r="U331"/>
      <c r="V331"/>
      <c r="W331"/>
      <c r="X331"/>
      <c r="Y331"/>
      <c r="Z331"/>
      <c r="AA331"/>
    </row>
    <row r="332" spans="2:27" ht="13.5" x14ac:dyDescent="0.25">
      <c r="B332"/>
      <c r="C332"/>
      <c r="D332"/>
      <c r="E332"/>
      <c r="F332"/>
      <c r="G332"/>
      <c r="H332"/>
      <c r="I332"/>
      <c r="J332"/>
      <c r="K332"/>
      <c r="L332"/>
      <c r="M332"/>
      <c r="N332"/>
      <c r="O332"/>
      <c r="P332"/>
      <c r="Q332"/>
      <c r="R332"/>
      <c r="S332"/>
      <c r="T332"/>
      <c r="U332"/>
      <c r="V332"/>
      <c r="W332"/>
      <c r="X332"/>
      <c r="Y332"/>
      <c r="Z332"/>
      <c r="AA332"/>
    </row>
    <row r="333" spans="2:27" ht="13.5" x14ac:dyDescent="0.25">
      <c r="B333"/>
      <c r="C333"/>
      <c r="D333"/>
      <c r="E333"/>
      <c r="F333"/>
      <c r="G333"/>
      <c r="H333"/>
      <c r="I333"/>
      <c r="J333"/>
      <c r="K333"/>
      <c r="L333"/>
      <c r="M333"/>
      <c r="N333"/>
      <c r="O333"/>
      <c r="P333"/>
      <c r="Q333"/>
      <c r="R333"/>
      <c r="S333"/>
      <c r="T333"/>
      <c r="U333"/>
      <c r="V333"/>
      <c r="W333"/>
      <c r="X333"/>
      <c r="Y333"/>
      <c r="Z333"/>
      <c r="AA333"/>
    </row>
    <row r="334" spans="2:27" ht="13.5" x14ac:dyDescent="0.25">
      <c r="B334"/>
      <c r="C334"/>
      <c r="D334"/>
      <c r="E334"/>
      <c r="F334"/>
      <c r="G334"/>
      <c r="H334"/>
      <c r="I334"/>
      <c r="J334"/>
      <c r="K334"/>
      <c r="L334"/>
      <c r="M334"/>
      <c r="N334"/>
      <c r="O334"/>
      <c r="P334"/>
      <c r="Q334"/>
      <c r="R334"/>
      <c r="S334"/>
      <c r="T334"/>
      <c r="U334"/>
      <c r="V334"/>
      <c r="W334"/>
      <c r="X334"/>
      <c r="Y334"/>
      <c r="Z334"/>
      <c r="AA334"/>
    </row>
    <row r="335" spans="2:27" ht="13.5" x14ac:dyDescent="0.25">
      <c r="B335"/>
      <c r="C335"/>
      <c r="D335"/>
      <c r="E335"/>
      <c r="F335"/>
      <c r="G335"/>
      <c r="H335"/>
      <c r="I335"/>
      <c r="J335"/>
      <c r="K335"/>
      <c r="L335"/>
      <c r="M335"/>
      <c r="N335"/>
      <c r="O335"/>
      <c r="P335"/>
      <c r="Q335"/>
      <c r="R335"/>
      <c r="S335"/>
      <c r="T335"/>
      <c r="U335"/>
      <c r="V335"/>
      <c r="W335"/>
      <c r="X335"/>
      <c r="Y335"/>
      <c r="Z335"/>
      <c r="AA335"/>
    </row>
    <row r="336" spans="2:27" ht="13.5" x14ac:dyDescent="0.25">
      <c r="B336"/>
      <c r="C336"/>
      <c r="D336"/>
      <c r="E336"/>
      <c r="F336"/>
      <c r="G336"/>
      <c r="H336"/>
      <c r="I336"/>
      <c r="J336"/>
      <c r="K336"/>
      <c r="L336"/>
      <c r="M336"/>
      <c r="N336"/>
      <c r="O336"/>
      <c r="P336"/>
      <c r="Q336"/>
      <c r="R336"/>
      <c r="S336"/>
      <c r="T336"/>
      <c r="U336"/>
      <c r="V336"/>
      <c r="W336"/>
      <c r="X336"/>
      <c r="Y336"/>
      <c r="Z336"/>
      <c r="AA336"/>
    </row>
    <row r="337" spans="2:27" ht="13.5" x14ac:dyDescent="0.25">
      <c r="B337"/>
      <c r="C337"/>
      <c r="D337"/>
      <c r="E337"/>
      <c r="F337"/>
      <c r="G337"/>
      <c r="H337"/>
      <c r="I337"/>
      <c r="J337"/>
      <c r="K337"/>
      <c r="L337"/>
      <c r="M337"/>
      <c r="N337"/>
      <c r="O337"/>
      <c r="P337"/>
      <c r="Q337"/>
      <c r="R337"/>
      <c r="S337"/>
      <c r="T337"/>
      <c r="U337"/>
      <c r="V337"/>
      <c r="W337"/>
      <c r="X337"/>
      <c r="Y337"/>
      <c r="Z337"/>
      <c r="AA337"/>
    </row>
    <row r="338" spans="2:27" ht="13.5" x14ac:dyDescent="0.25">
      <c r="B338"/>
      <c r="C338"/>
      <c r="D338"/>
      <c r="E338"/>
      <c r="F338"/>
      <c r="G338"/>
      <c r="H338"/>
      <c r="I338"/>
      <c r="J338"/>
      <c r="K338"/>
      <c r="L338"/>
      <c r="M338"/>
      <c r="N338"/>
      <c r="O338"/>
      <c r="P338"/>
      <c r="Q338"/>
      <c r="R338"/>
      <c r="S338"/>
      <c r="T338"/>
      <c r="U338"/>
      <c r="V338"/>
      <c r="W338"/>
      <c r="X338"/>
      <c r="Y338"/>
      <c r="Z338"/>
      <c r="AA338"/>
    </row>
    <row r="339" spans="2:27" ht="13.5" x14ac:dyDescent="0.25">
      <c r="B339"/>
      <c r="C339"/>
      <c r="D339"/>
      <c r="E339"/>
      <c r="F339"/>
      <c r="G339"/>
      <c r="H339"/>
      <c r="I339"/>
      <c r="J339"/>
      <c r="K339"/>
      <c r="L339"/>
      <c r="M339"/>
      <c r="N339"/>
      <c r="O339"/>
      <c r="P339"/>
      <c r="Q339"/>
      <c r="R339"/>
      <c r="S339"/>
      <c r="T339"/>
      <c r="U339"/>
      <c r="V339"/>
      <c r="W339"/>
      <c r="X339"/>
      <c r="Y339"/>
      <c r="Z339"/>
      <c r="AA339"/>
    </row>
    <row r="340" spans="2:27" ht="13.5" x14ac:dyDescent="0.25">
      <c r="B340"/>
      <c r="C340"/>
      <c r="D340"/>
      <c r="E340"/>
      <c r="F340"/>
      <c r="G340"/>
      <c r="H340"/>
      <c r="I340"/>
      <c r="J340"/>
      <c r="K340"/>
      <c r="L340"/>
      <c r="M340"/>
      <c r="N340"/>
      <c r="O340"/>
      <c r="P340"/>
      <c r="Q340"/>
      <c r="R340"/>
      <c r="S340"/>
      <c r="T340"/>
      <c r="U340"/>
      <c r="V340"/>
      <c r="W340"/>
      <c r="X340"/>
      <c r="Y340"/>
      <c r="Z340"/>
      <c r="AA340"/>
    </row>
    <row r="341" spans="2:27" ht="13.5" x14ac:dyDescent="0.25">
      <c r="B341"/>
      <c r="C341"/>
      <c r="D341"/>
      <c r="E341"/>
      <c r="F341"/>
      <c r="G341"/>
      <c r="H341"/>
      <c r="I341"/>
      <c r="J341"/>
      <c r="K341"/>
      <c r="L341"/>
      <c r="M341"/>
      <c r="N341"/>
      <c r="O341"/>
      <c r="P341"/>
      <c r="Q341"/>
      <c r="R341"/>
      <c r="S341"/>
      <c r="T341"/>
      <c r="U341"/>
      <c r="V341"/>
      <c r="W341"/>
      <c r="X341"/>
      <c r="Y341"/>
      <c r="Z341"/>
      <c r="AA341"/>
    </row>
    <row r="342" spans="2:27" ht="13.5" x14ac:dyDescent="0.25">
      <c r="B342"/>
      <c r="C342"/>
      <c r="D342"/>
      <c r="E342"/>
      <c r="F342"/>
      <c r="G342"/>
      <c r="H342"/>
      <c r="I342"/>
      <c r="J342"/>
      <c r="K342"/>
      <c r="L342"/>
      <c r="M342"/>
      <c r="N342"/>
      <c r="O342"/>
      <c r="P342"/>
      <c r="Q342"/>
      <c r="R342"/>
      <c r="S342"/>
      <c r="T342"/>
      <c r="U342"/>
      <c r="V342"/>
      <c r="W342"/>
      <c r="X342"/>
      <c r="Y342"/>
      <c r="Z342"/>
      <c r="AA342"/>
    </row>
    <row r="343" spans="2:27" ht="13.5" x14ac:dyDescent="0.25">
      <c r="B343"/>
      <c r="C343"/>
      <c r="D343"/>
      <c r="E343"/>
      <c r="F343"/>
      <c r="G343"/>
      <c r="H343"/>
      <c r="I343"/>
      <c r="J343"/>
      <c r="K343"/>
      <c r="L343"/>
      <c r="M343"/>
      <c r="N343"/>
      <c r="O343"/>
      <c r="P343"/>
      <c r="Q343"/>
      <c r="R343"/>
      <c r="S343"/>
      <c r="T343"/>
      <c r="U343"/>
      <c r="V343"/>
      <c r="W343"/>
      <c r="X343"/>
      <c r="Y343"/>
      <c r="Z343"/>
      <c r="AA343"/>
    </row>
    <row r="344" spans="2:27" ht="13.5" x14ac:dyDescent="0.25">
      <c r="B344"/>
      <c r="C344"/>
      <c r="D344"/>
      <c r="E344"/>
      <c r="F344"/>
      <c r="G344"/>
      <c r="H344"/>
      <c r="I344"/>
      <c r="J344"/>
      <c r="K344"/>
      <c r="L344"/>
      <c r="M344"/>
      <c r="N344"/>
      <c r="O344"/>
      <c r="P344"/>
      <c r="Q344"/>
      <c r="R344"/>
      <c r="S344"/>
      <c r="T344"/>
      <c r="U344"/>
      <c r="V344"/>
      <c r="W344"/>
      <c r="X344"/>
      <c r="Y344"/>
      <c r="Z344"/>
      <c r="AA344"/>
    </row>
    <row r="345" spans="2:27" ht="13.5" x14ac:dyDescent="0.25">
      <c r="B345"/>
      <c r="C345"/>
      <c r="D345"/>
      <c r="E345"/>
      <c r="F345"/>
      <c r="G345"/>
      <c r="H345"/>
      <c r="I345"/>
      <c r="J345"/>
      <c r="K345"/>
      <c r="L345"/>
      <c r="M345"/>
      <c r="N345"/>
      <c r="O345"/>
      <c r="P345"/>
      <c r="Q345"/>
      <c r="R345"/>
      <c r="S345"/>
      <c r="T345"/>
      <c r="U345"/>
      <c r="V345"/>
      <c r="W345"/>
      <c r="X345"/>
      <c r="Y345"/>
      <c r="Z345"/>
      <c r="AA345"/>
    </row>
    <row r="346" spans="2:27" ht="13.5" x14ac:dyDescent="0.25">
      <c r="B346"/>
      <c r="C346"/>
      <c r="D346"/>
      <c r="E346"/>
      <c r="F346"/>
      <c r="G346"/>
      <c r="H346"/>
      <c r="I346"/>
      <c r="J346"/>
      <c r="K346"/>
      <c r="L346"/>
      <c r="M346"/>
      <c r="N346"/>
      <c r="O346"/>
      <c r="P346"/>
      <c r="Q346"/>
      <c r="R346"/>
      <c r="S346"/>
      <c r="T346"/>
      <c r="U346"/>
      <c r="V346"/>
      <c r="W346"/>
      <c r="X346"/>
      <c r="Y346"/>
      <c r="Z346"/>
      <c r="AA346"/>
    </row>
    <row r="347" spans="2:27" ht="13.5" x14ac:dyDescent="0.25">
      <c r="B347"/>
      <c r="C347"/>
      <c r="D347"/>
      <c r="E347"/>
      <c r="F347"/>
      <c r="G347"/>
      <c r="H347"/>
      <c r="I347"/>
      <c r="J347"/>
      <c r="K347"/>
      <c r="L347"/>
      <c r="M347"/>
      <c r="N347"/>
      <c r="O347"/>
      <c r="P347"/>
      <c r="Q347"/>
      <c r="R347"/>
      <c r="S347"/>
      <c r="T347"/>
      <c r="U347"/>
      <c r="V347"/>
      <c r="W347"/>
      <c r="X347"/>
      <c r="Y347"/>
      <c r="Z347"/>
      <c r="AA347"/>
    </row>
    <row r="348" spans="2:27" ht="13.5" x14ac:dyDescent="0.25">
      <c r="B348"/>
      <c r="C348"/>
      <c r="D348"/>
      <c r="E348"/>
      <c r="F348"/>
      <c r="G348"/>
      <c r="H348"/>
      <c r="I348"/>
      <c r="J348"/>
      <c r="K348"/>
      <c r="L348"/>
      <c r="M348"/>
      <c r="N348"/>
      <c r="O348"/>
      <c r="P348"/>
      <c r="Q348"/>
      <c r="R348"/>
      <c r="S348"/>
      <c r="T348"/>
      <c r="U348"/>
      <c r="V348"/>
      <c r="W348"/>
      <c r="X348"/>
      <c r="Y348"/>
      <c r="Z348"/>
      <c r="AA348"/>
    </row>
    <row r="349" spans="2:27" ht="13.5" x14ac:dyDescent="0.25">
      <c r="B349"/>
      <c r="C349"/>
      <c r="D349"/>
      <c r="E349"/>
      <c r="F349"/>
      <c r="G349"/>
      <c r="H349"/>
      <c r="I349"/>
      <c r="J349"/>
      <c r="K349"/>
      <c r="L349"/>
      <c r="M349"/>
      <c r="N349"/>
      <c r="O349"/>
      <c r="P349"/>
      <c r="Q349"/>
      <c r="R349"/>
      <c r="S349"/>
      <c r="T349"/>
      <c r="U349"/>
      <c r="V349"/>
      <c r="W349"/>
      <c r="X349"/>
      <c r="Y349"/>
      <c r="Z349"/>
      <c r="AA349"/>
    </row>
    <row r="350" spans="2:27" ht="13.5" x14ac:dyDescent="0.25">
      <c r="B350"/>
      <c r="C350"/>
      <c r="D350"/>
      <c r="E350"/>
      <c r="F350"/>
      <c r="G350"/>
      <c r="H350"/>
      <c r="I350"/>
      <c r="J350"/>
      <c r="K350"/>
      <c r="L350"/>
      <c r="M350"/>
      <c r="N350"/>
      <c r="O350"/>
      <c r="P350"/>
      <c r="Q350"/>
      <c r="R350"/>
      <c r="S350"/>
      <c r="T350"/>
      <c r="U350"/>
      <c r="V350"/>
      <c r="W350"/>
      <c r="X350"/>
      <c r="Y350"/>
      <c r="Z350"/>
      <c r="AA350"/>
    </row>
    <row r="351" spans="2:27" ht="13.5" x14ac:dyDescent="0.25">
      <c r="B351"/>
      <c r="C351"/>
      <c r="D351"/>
      <c r="E351"/>
      <c r="F351"/>
      <c r="G351"/>
      <c r="H351"/>
      <c r="I351"/>
      <c r="J351"/>
      <c r="K351"/>
      <c r="L351"/>
      <c r="M351"/>
      <c r="N351"/>
      <c r="O351"/>
      <c r="P351"/>
      <c r="Q351"/>
      <c r="R351"/>
      <c r="S351"/>
      <c r="T351"/>
      <c r="U351"/>
      <c r="V351"/>
      <c r="W351"/>
      <c r="X351"/>
      <c r="Y351"/>
      <c r="Z351"/>
      <c r="AA351"/>
    </row>
    <row r="352" spans="2:27" ht="13.5" x14ac:dyDescent="0.25">
      <c r="B352"/>
      <c r="C352"/>
      <c r="D352"/>
      <c r="E352"/>
      <c r="F352"/>
      <c r="G352"/>
      <c r="H352"/>
      <c r="I352"/>
      <c r="J352"/>
      <c r="K352"/>
      <c r="L352"/>
      <c r="M352"/>
      <c r="N352"/>
      <c r="O352"/>
      <c r="P352"/>
      <c r="Q352"/>
      <c r="R352"/>
      <c r="S352"/>
      <c r="T352"/>
      <c r="U352"/>
      <c r="V352"/>
      <c r="W352"/>
      <c r="X352"/>
      <c r="Y352"/>
      <c r="Z352"/>
      <c r="AA352"/>
    </row>
    <row r="353" spans="2:27" ht="13.5" x14ac:dyDescent="0.25">
      <c r="B353"/>
      <c r="C353"/>
      <c r="D353"/>
      <c r="E353"/>
      <c r="F353"/>
      <c r="G353"/>
      <c r="H353"/>
      <c r="I353"/>
      <c r="J353"/>
      <c r="K353"/>
      <c r="L353"/>
      <c r="M353"/>
      <c r="N353"/>
      <c r="O353"/>
      <c r="P353"/>
      <c r="Q353"/>
      <c r="R353"/>
      <c r="S353"/>
      <c r="T353"/>
      <c r="U353"/>
      <c r="V353"/>
      <c r="W353"/>
      <c r="X353"/>
      <c r="Y353"/>
      <c r="Z353"/>
      <c r="AA353"/>
    </row>
    <row r="354" spans="2:27" ht="13.5" x14ac:dyDescent="0.25">
      <c r="B354"/>
      <c r="C354"/>
      <c r="D354"/>
      <c r="E354"/>
      <c r="F354"/>
      <c r="G354"/>
      <c r="H354"/>
      <c r="I354"/>
      <c r="J354"/>
      <c r="K354"/>
      <c r="L354"/>
      <c r="M354"/>
      <c r="N354"/>
      <c r="O354"/>
      <c r="P354"/>
      <c r="Q354"/>
      <c r="R354"/>
      <c r="S354"/>
      <c r="T354"/>
      <c r="U354"/>
      <c r="V354"/>
      <c r="W354"/>
      <c r="X354"/>
      <c r="Y354"/>
      <c r="Z354"/>
      <c r="AA354"/>
    </row>
    <row r="355" spans="2:27" ht="13.5" x14ac:dyDescent="0.25">
      <c r="B355"/>
      <c r="C355"/>
      <c r="D355"/>
      <c r="E355"/>
      <c r="F355"/>
      <c r="G355"/>
      <c r="H355"/>
      <c r="I355"/>
      <c r="J355"/>
      <c r="K355"/>
      <c r="L355"/>
      <c r="M355"/>
      <c r="N355"/>
      <c r="O355"/>
      <c r="P355"/>
      <c r="Q355"/>
      <c r="R355"/>
      <c r="S355"/>
      <c r="T355"/>
      <c r="U355"/>
      <c r="V355"/>
      <c r="W355"/>
      <c r="X355"/>
      <c r="Y355"/>
      <c r="Z355"/>
      <c r="AA355"/>
    </row>
    <row r="356" spans="2:27" ht="13.5" x14ac:dyDescent="0.25">
      <c r="B356"/>
      <c r="C356"/>
      <c r="D356"/>
      <c r="E356"/>
      <c r="F356"/>
      <c r="G356"/>
      <c r="H356"/>
      <c r="I356"/>
      <c r="J356"/>
      <c r="K356"/>
      <c r="L356"/>
      <c r="M356"/>
      <c r="N356"/>
      <c r="O356"/>
      <c r="P356"/>
      <c r="Q356"/>
      <c r="R356"/>
      <c r="S356"/>
      <c r="T356"/>
      <c r="U356"/>
      <c r="V356"/>
      <c r="W356"/>
      <c r="X356"/>
      <c r="Y356"/>
      <c r="Z356"/>
      <c r="AA356"/>
    </row>
    <row r="357" spans="2:27" ht="13.5" x14ac:dyDescent="0.25">
      <c r="B357"/>
      <c r="C357"/>
      <c r="D357"/>
      <c r="E357"/>
      <c r="F357"/>
      <c r="G357"/>
      <c r="H357"/>
      <c r="I357"/>
      <c r="J357"/>
      <c r="K357"/>
      <c r="L357"/>
      <c r="M357"/>
      <c r="N357"/>
      <c r="O357"/>
      <c r="P357"/>
      <c r="Q357"/>
      <c r="R357"/>
      <c r="S357"/>
      <c r="T357"/>
      <c r="U357"/>
      <c r="V357"/>
      <c r="W357"/>
      <c r="X357"/>
      <c r="Y357"/>
      <c r="Z357"/>
      <c r="AA357"/>
    </row>
    <row r="358" spans="2:27" ht="13.5" x14ac:dyDescent="0.25">
      <c r="B358"/>
      <c r="C358"/>
      <c r="D358"/>
      <c r="E358"/>
      <c r="F358"/>
      <c r="G358"/>
      <c r="H358"/>
      <c r="I358"/>
      <c r="J358"/>
      <c r="K358"/>
      <c r="L358"/>
      <c r="M358"/>
      <c r="N358"/>
      <c r="O358"/>
      <c r="P358"/>
      <c r="Q358"/>
      <c r="R358"/>
      <c r="S358"/>
      <c r="T358"/>
      <c r="U358"/>
      <c r="V358"/>
      <c r="W358"/>
      <c r="X358"/>
      <c r="Y358"/>
      <c r="Z358"/>
      <c r="AA358"/>
    </row>
    <row r="359" spans="2:27" ht="13.5" x14ac:dyDescent="0.25">
      <c r="B359"/>
      <c r="C359"/>
      <c r="D359"/>
      <c r="E359"/>
      <c r="F359"/>
      <c r="G359"/>
      <c r="H359"/>
      <c r="I359"/>
      <c r="J359"/>
      <c r="K359"/>
      <c r="L359"/>
      <c r="M359"/>
      <c r="N359"/>
      <c r="O359"/>
      <c r="P359"/>
      <c r="Q359"/>
      <c r="R359"/>
      <c r="S359"/>
      <c r="T359"/>
      <c r="U359"/>
      <c r="V359"/>
      <c r="W359"/>
      <c r="X359"/>
      <c r="Y359"/>
      <c r="Z359"/>
      <c r="AA359"/>
    </row>
    <row r="360" spans="2:27" ht="13.5" x14ac:dyDescent="0.25">
      <c r="B360"/>
      <c r="C360"/>
      <c r="D360"/>
      <c r="E360"/>
      <c r="F360"/>
      <c r="G360"/>
      <c r="H360"/>
      <c r="I360"/>
      <c r="J360"/>
      <c r="K360"/>
      <c r="L360"/>
      <c r="M360"/>
      <c r="N360"/>
      <c r="O360"/>
      <c r="P360"/>
      <c r="Q360"/>
      <c r="R360"/>
      <c r="S360"/>
      <c r="T360"/>
      <c r="U360"/>
      <c r="V360"/>
      <c r="W360"/>
      <c r="X360"/>
      <c r="Y360"/>
      <c r="Z360"/>
      <c r="AA360"/>
    </row>
    <row r="361" spans="2:27" ht="13.5" x14ac:dyDescent="0.25">
      <c r="B361"/>
      <c r="C361"/>
      <c r="D361"/>
      <c r="E361"/>
      <c r="F361"/>
      <c r="G361"/>
      <c r="H361"/>
      <c r="I361"/>
      <c r="J361"/>
      <c r="K361"/>
      <c r="L361"/>
      <c r="M361"/>
      <c r="N361"/>
      <c r="O361"/>
      <c r="P361"/>
      <c r="Q361"/>
      <c r="R361"/>
      <c r="S361"/>
      <c r="T361"/>
      <c r="U361"/>
      <c r="V361"/>
      <c r="W361"/>
      <c r="X361"/>
      <c r="Y361"/>
      <c r="Z361"/>
      <c r="AA361"/>
    </row>
    <row r="362" spans="2:27" ht="13.5" x14ac:dyDescent="0.25">
      <c r="B362"/>
      <c r="C362"/>
      <c r="D362"/>
      <c r="E362"/>
      <c r="F362"/>
      <c r="G362"/>
      <c r="H362"/>
      <c r="I362"/>
      <c r="J362"/>
      <c r="K362"/>
      <c r="L362"/>
      <c r="M362"/>
      <c r="N362"/>
      <c r="O362"/>
      <c r="P362"/>
      <c r="Q362"/>
      <c r="R362"/>
      <c r="S362"/>
      <c r="T362"/>
      <c r="U362"/>
      <c r="V362"/>
      <c r="W362"/>
      <c r="X362"/>
      <c r="Y362"/>
      <c r="Z362"/>
      <c r="AA362"/>
    </row>
    <row r="363" spans="2:27" ht="13.5" x14ac:dyDescent="0.25">
      <c r="B363"/>
      <c r="C363"/>
      <c r="D363"/>
      <c r="E363"/>
      <c r="F363"/>
      <c r="G363"/>
      <c r="H363"/>
      <c r="I363"/>
      <c r="J363"/>
      <c r="K363"/>
      <c r="L363"/>
      <c r="M363"/>
      <c r="N363"/>
      <c r="O363"/>
      <c r="P363"/>
      <c r="Q363"/>
      <c r="R363"/>
      <c r="S363"/>
      <c r="T363"/>
      <c r="U363"/>
      <c r="V363"/>
      <c r="W363"/>
      <c r="X363"/>
      <c r="Y363"/>
      <c r="Z363"/>
      <c r="AA363"/>
    </row>
    <row r="364" spans="2:27" ht="13.5" x14ac:dyDescent="0.25">
      <c r="B364"/>
      <c r="C364"/>
      <c r="D364"/>
      <c r="E364"/>
      <c r="F364"/>
      <c r="G364"/>
      <c r="H364"/>
      <c r="I364"/>
      <c r="J364"/>
      <c r="K364"/>
      <c r="L364"/>
      <c r="M364"/>
      <c r="N364"/>
      <c r="O364"/>
      <c r="P364"/>
      <c r="Q364"/>
      <c r="R364"/>
      <c r="S364"/>
      <c r="T364"/>
      <c r="U364"/>
      <c r="V364"/>
      <c r="W364"/>
      <c r="X364"/>
      <c r="Y364"/>
      <c r="Z364"/>
      <c r="AA364"/>
    </row>
    <row r="365" spans="2:27" ht="13.5" x14ac:dyDescent="0.25">
      <c r="B365"/>
      <c r="C365"/>
      <c r="D365"/>
      <c r="E365"/>
      <c r="F365"/>
      <c r="G365"/>
      <c r="H365"/>
      <c r="I365"/>
      <c r="J365"/>
      <c r="K365"/>
      <c r="L365"/>
      <c r="M365"/>
      <c r="N365"/>
      <c r="O365"/>
      <c r="P365"/>
      <c r="Q365"/>
      <c r="R365"/>
      <c r="S365"/>
      <c r="T365"/>
      <c r="U365"/>
      <c r="V365"/>
      <c r="W365"/>
      <c r="X365"/>
      <c r="Y365"/>
      <c r="Z365"/>
      <c r="AA365"/>
    </row>
    <row r="366" spans="2:27" ht="13.5" x14ac:dyDescent="0.25">
      <c r="B366"/>
      <c r="C366"/>
      <c r="D366"/>
      <c r="E366"/>
      <c r="F366"/>
      <c r="G366"/>
      <c r="H366"/>
      <c r="I366"/>
      <c r="J366"/>
      <c r="K366"/>
      <c r="L366"/>
      <c r="M366"/>
      <c r="N366"/>
      <c r="O366"/>
      <c r="P366"/>
      <c r="Q366"/>
      <c r="R366"/>
      <c r="S366"/>
      <c r="T366"/>
      <c r="U366"/>
      <c r="V366"/>
      <c r="W366"/>
      <c r="X366"/>
      <c r="Y366"/>
      <c r="Z366"/>
      <c r="AA366"/>
    </row>
    <row r="367" spans="2:27" ht="13.5" x14ac:dyDescent="0.25">
      <c r="B367"/>
      <c r="C367"/>
      <c r="D367"/>
      <c r="E367"/>
      <c r="F367"/>
      <c r="G367"/>
      <c r="H367"/>
      <c r="I367"/>
      <c r="J367"/>
      <c r="K367"/>
      <c r="L367"/>
      <c r="M367"/>
      <c r="N367"/>
      <c r="O367"/>
      <c r="P367"/>
      <c r="Q367"/>
      <c r="R367"/>
      <c r="S367"/>
      <c r="T367"/>
      <c r="U367"/>
      <c r="V367"/>
      <c r="W367"/>
      <c r="X367"/>
      <c r="Y367"/>
      <c r="Z367"/>
      <c r="AA367"/>
    </row>
  </sheetData>
  <sheetProtection algorithmName="SHA-512" hashValue="yLIe5Kshg67oSSk9hIoypOSWIWc42EeOLFJiQ8i518mfWKRGdostC3zADxAoJPN4l+qDMAkdaza329lW2cVwDw==" saltValue="Roscb1fpda0b4YvIh25O0w==" spinCount="100000" sheet="1" objects="1" scenarios="1" pivotTables="0"/>
  <phoneticPr fontId="14" type="noConversion"/>
  <conditionalFormatting sqref="C11 C15:C267">
    <cfRule type="expression" dxfId="826" priority="162" stopIfTrue="1">
      <formula>RIGHT($B11,1)="0"</formula>
    </cfRule>
  </conditionalFormatting>
  <conditionalFormatting sqref="J9:V10">
    <cfRule type="expression" dxfId="825" priority="165" stopIfTrue="1">
      <formula>J$10&lt;&gt;""</formula>
    </cfRule>
    <cfRule type="expression" dxfId="824" priority="166" stopIfTrue="1">
      <formula>J$10=""</formula>
    </cfRule>
  </conditionalFormatting>
  <conditionalFormatting sqref="K7:M8">
    <cfRule type="expression" dxfId="823" priority="167" stopIfTrue="1">
      <formula>K$10&lt;&gt;""</formula>
    </cfRule>
    <cfRule type="expression" dxfId="822" priority="168" stopIfTrue="1">
      <formula>K$10=""</formula>
    </cfRule>
  </conditionalFormatting>
  <conditionalFormatting sqref="J6:V6">
    <cfRule type="expression" dxfId="821" priority="169" stopIfTrue="1">
      <formula>J$10&lt;&gt;""</formula>
    </cfRule>
    <cfRule type="expression" dxfId="820" priority="170" stopIfTrue="1">
      <formula>J$10=""</formula>
    </cfRule>
  </conditionalFormatting>
  <conditionalFormatting sqref="J2:V4">
    <cfRule type="expression" dxfId="819" priority="171" stopIfTrue="1">
      <formula>J$10&lt;&gt;""</formula>
    </cfRule>
    <cfRule type="expression" dxfId="818" priority="172" stopIfTrue="1">
      <formula>J$10=""</formula>
    </cfRule>
  </conditionalFormatting>
  <conditionalFormatting sqref="B10 C9:I10">
    <cfRule type="expression" dxfId="817" priority="176" stopIfTrue="1">
      <formula>TRUE</formula>
    </cfRule>
  </conditionalFormatting>
  <conditionalFormatting sqref="B9">
    <cfRule type="expression" dxfId="816" priority="177" stopIfTrue="1">
      <formula>TRUE</formula>
    </cfRule>
  </conditionalFormatting>
  <conditionalFormatting sqref="J2:K4">
    <cfRule type="expression" dxfId="815" priority="146" stopIfTrue="1">
      <formula>TRUE</formula>
    </cfRule>
  </conditionalFormatting>
  <conditionalFormatting sqref="J6:K6">
    <cfRule type="expression" dxfId="814" priority="145" stopIfTrue="1">
      <formula>TRUE</formula>
    </cfRule>
  </conditionalFormatting>
  <conditionalFormatting sqref="K7:K8">
    <cfRule type="expression" dxfId="813" priority="144" stopIfTrue="1">
      <formula>TRUE</formula>
    </cfRule>
  </conditionalFormatting>
  <conditionalFormatting sqref="J9:K10">
    <cfRule type="expression" dxfId="812" priority="143" stopIfTrue="1">
      <formula>TRUE</formula>
    </cfRule>
  </conditionalFormatting>
  <conditionalFormatting sqref="B11 D11:I11 D15:I267 B15:B267">
    <cfRule type="expression" dxfId="811" priority="159" stopIfTrue="1">
      <formula>RIGHT($B11,1)="0"</formula>
    </cfRule>
  </conditionalFormatting>
  <conditionalFormatting sqref="C288">
    <cfRule type="expression" dxfId="810" priority="135" stopIfTrue="1">
      <formula>RIGHT($B288,1)="0"</formula>
    </cfRule>
    <cfRule type="expression" dxfId="809" priority="136" stopIfTrue="1">
      <formula>C288&lt;&gt;""</formula>
    </cfRule>
    <cfRule type="expression" dxfId="808" priority="137" stopIfTrue="1">
      <formula>$I288&lt;&gt;""</formula>
    </cfRule>
  </conditionalFormatting>
  <conditionalFormatting sqref="B288 D288:I288">
    <cfRule type="expression" dxfId="807" priority="132" stopIfTrue="1">
      <formula>RIGHT($B288,1)="0"</formula>
    </cfRule>
    <cfRule type="expression" dxfId="806" priority="133" stopIfTrue="1">
      <formula>B288&lt;&gt;""</formula>
    </cfRule>
    <cfRule type="expression" dxfId="805" priority="134" stopIfTrue="1">
      <formula>$I288&lt;&gt;""</formula>
    </cfRule>
  </conditionalFormatting>
  <conditionalFormatting sqref="C268:C287">
    <cfRule type="expression" dxfId="804" priority="128" stopIfTrue="1">
      <formula>RIGHT($B268,1)="0"</formula>
    </cfRule>
    <cfRule type="expression" dxfId="803" priority="129" stopIfTrue="1">
      <formula>C268&lt;&gt;""</formula>
    </cfRule>
    <cfRule type="expression" dxfId="802" priority="130" stopIfTrue="1">
      <formula>$I268&lt;&gt;""</formula>
    </cfRule>
  </conditionalFormatting>
  <conditionalFormatting sqref="B268:B287 D268:I287">
    <cfRule type="expression" dxfId="801" priority="125" stopIfTrue="1">
      <formula>RIGHT($B268,1)="0"</formula>
    </cfRule>
    <cfRule type="expression" dxfId="800" priority="126" stopIfTrue="1">
      <formula>B268&lt;&gt;""</formula>
    </cfRule>
    <cfRule type="expression" dxfId="799" priority="127" stopIfTrue="1">
      <formula>$I268&lt;&gt;""</formula>
    </cfRule>
  </conditionalFormatting>
  <conditionalFormatting sqref="C289">
    <cfRule type="expression" dxfId="798" priority="122" stopIfTrue="1">
      <formula>RIGHT($B289,1)="0"</formula>
    </cfRule>
    <cfRule type="expression" dxfId="797" priority="123" stopIfTrue="1">
      <formula>C289&lt;&gt;""</formula>
    </cfRule>
    <cfRule type="expression" dxfId="796" priority="124" stopIfTrue="1">
      <formula>$I289&lt;&gt;""</formula>
    </cfRule>
  </conditionalFormatting>
  <conditionalFormatting sqref="B289 D289:I289">
    <cfRule type="expression" dxfId="795" priority="119" stopIfTrue="1">
      <formula>RIGHT($B289,1)="0"</formula>
    </cfRule>
    <cfRule type="expression" dxfId="794" priority="120" stopIfTrue="1">
      <formula>B289&lt;&gt;""</formula>
    </cfRule>
    <cfRule type="expression" dxfId="793" priority="121" stopIfTrue="1">
      <formula>$I289&lt;&gt;""</formula>
    </cfRule>
  </conditionalFormatting>
  <conditionalFormatting sqref="C290:C309">
    <cfRule type="expression" dxfId="792" priority="116" stopIfTrue="1">
      <formula>RIGHT($B290,1)="0"</formula>
    </cfRule>
    <cfRule type="expression" dxfId="791" priority="117" stopIfTrue="1">
      <formula>C290&lt;&gt;""</formula>
    </cfRule>
    <cfRule type="expression" dxfId="790" priority="118" stopIfTrue="1">
      <formula>$I290&lt;&gt;""</formula>
    </cfRule>
  </conditionalFormatting>
  <conditionalFormatting sqref="B290:B309 D290:I309">
    <cfRule type="expression" dxfId="789" priority="113" stopIfTrue="1">
      <formula>RIGHT($B290,1)="0"</formula>
    </cfRule>
    <cfRule type="expression" dxfId="788" priority="114" stopIfTrue="1">
      <formula>B290&lt;&gt;""</formula>
    </cfRule>
    <cfRule type="expression" dxfId="787" priority="115" stopIfTrue="1">
      <formula>$I290&lt;&gt;""</formula>
    </cfRule>
  </conditionalFormatting>
  <conditionalFormatting pivot="1" sqref="J13:V13">
    <cfRule type="expression" dxfId="786" priority="110" stopIfTrue="1">
      <formula>RIGHT($B13,1)="0"</formula>
    </cfRule>
    <cfRule type="expression" dxfId="785" priority="111" stopIfTrue="1">
      <formula>J13&lt;&gt;""</formula>
    </cfRule>
    <cfRule type="expression" dxfId="784" priority="112" stopIfTrue="1">
      <formula>$I13&lt;&gt;""</formula>
    </cfRule>
  </conditionalFormatting>
  <conditionalFormatting sqref="C344:C367 C11 C15:C342">
    <cfRule type="expression" dxfId="783" priority="163" stopIfTrue="1">
      <formula>C11&lt;&gt;""</formula>
    </cfRule>
    <cfRule type="expression" dxfId="782" priority="164" stopIfTrue="1">
      <formula>$I11&lt;&gt;""</formula>
    </cfRule>
  </conditionalFormatting>
  <conditionalFormatting sqref="D344:I367 B344:B367 B11 D11:I11 D15:I342 B15:B342">
    <cfRule type="expression" dxfId="781" priority="160" stopIfTrue="1">
      <formula>B11&lt;&gt;""</formula>
    </cfRule>
    <cfRule type="expression" dxfId="780" priority="161" stopIfTrue="1">
      <formula>$I11&lt;&gt;""</formula>
    </cfRule>
  </conditionalFormatting>
  <conditionalFormatting sqref="C343">
    <cfRule type="expression" dxfId="779" priority="101" stopIfTrue="1">
      <formula>RIGHT($B343,1)="0"</formula>
    </cfRule>
  </conditionalFormatting>
  <conditionalFormatting sqref="B343 D343:I343">
    <cfRule type="expression" dxfId="778" priority="98" stopIfTrue="1">
      <formula>RIGHT($B343,1)="0"</formula>
    </cfRule>
  </conditionalFormatting>
  <conditionalFormatting sqref="C343">
    <cfRule type="expression" dxfId="777" priority="102" stopIfTrue="1">
      <formula>C343&lt;&gt;""</formula>
    </cfRule>
    <cfRule type="expression" dxfId="776" priority="103" stopIfTrue="1">
      <formula>$I343&lt;&gt;""</formula>
    </cfRule>
  </conditionalFormatting>
  <conditionalFormatting sqref="B343 D343:I343">
    <cfRule type="expression" dxfId="775" priority="99" stopIfTrue="1">
      <formula>B343&lt;&gt;""</formula>
    </cfRule>
    <cfRule type="expression" dxfId="774" priority="100" stopIfTrue="1">
      <formula>$I343&lt;&gt;""</formula>
    </cfRule>
  </conditionalFormatting>
  <conditionalFormatting pivot="1" sqref="J17:V17">
    <cfRule type="expression" dxfId="773" priority="58" stopIfTrue="1">
      <formula>RIGHT($B17,1)="0"</formula>
    </cfRule>
  </conditionalFormatting>
  <conditionalFormatting pivot="1" sqref="J32:V32">
    <cfRule type="expression" dxfId="772" priority="55" stopIfTrue="1">
      <formula>RIGHT($B32,1)="0"</formula>
    </cfRule>
  </conditionalFormatting>
  <conditionalFormatting pivot="1" sqref="J33:V33">
    <cfRule type="expression" dxfId="771" priority="54" stopIfTrue="1">
      <formula>$H$11&lt;&gt;""</formula>
    </cfRule>
  </conditionalFormatting>
  <conditionalFormatting pivot="1">
    <cfRule type="expression" dxfId="770" priority="44" stopIfTrue="1">
      <formula>$H$11&lt;&gt;""</formula>
    </cfRule>
  </conditionalFormatting>
  <conditionalFormatting pivot="1">
    <cfRule type="expression" dxfId="769" priority="42" stopIfTrue="1">
      <formula>$H$11&lt;&gt;""</formula>
    </cfRule>
  </conditionalFormatting>
  <conditionalFormatting pivot="1">
    <cfRule type="expression" dxfId="768" priority="41" stopIfTrue="1">
      <formula>$H$11&lt;&gt;""</formula>
    </cfRule>
  </conditionalFormatting>
  <conditionalFormatting pivot="1" sqref="J11:V11">
    <cfRule type="expression" dxfId="767" priority="37" stopIfTrue="1">
      <formula>RIGHT($B11,1)="0"</formula>
    </cfRule>
  </conditionalFormatting>
  <conditionalFormatting pivot="1" sqref="J11:V11">
    <cfRule type="expression" dxfId="766" priority="38" stopIfTrue="1">
      <formula>J11&lt;&gt;""</formula>
    </cfRule>
    <cfRule type="expression" dxfId="765" priority="39" stopIfTrue="1">
      <formula>$I11&lt;&gt;""</formula>
    </cfRule>
  </conditionalFormatting>
  <conditionalFormatting pivot="1">
    <cfRule type="expression" dxfId="764" priority="35" stopIfTrue="1">
      <formula>$H$11&lt;&gt;""</formula>
    </cfRule>
  </conditionalFormatting>
  <conditionalFormatting pivot="1">
    <cfRule type="expression" dxfId="763" priority="33" stopIfTrue="1">
      <formula>$H$11&lt;&gt;""</formula>
    </cfRule>
  </conditionalFormatting>
  <conditionalFormatting pivot="1">
    <cfRule type="expression" dxfId="762" priority="31" stopIfTrue="1">
      <formula>$H$11&lt;&gt;""</formula>
    </cfRule>
  </conditionalFormatting>
  <conditionalFormatting pivot="1" sqref="J18:V18">
    <cfRule type="expression" dxfId="761" priority="27" stopIfTrue="1">
      <formula>$H$11&lt;&gt;""</formula>
    </cfRule>
  </conditionalFormatting>
  <conditionalFormatting sqref="C12:C14">
    <cfRule type="expression" dxfId="760" priority="12" stopIfTrue="1">
      <formula>RIGHT($B12,1)="0"</formula>
    </cfRule>
  </conditionalFormatting>
  <conditionalFormatting sqref="D12:I14 B12:B14">
    <cfRule type="expression" dxfId="759" priority="9" stopIfTrue="1">
      <formula>RIGHT($B12,1)="0"</formula>
    </cfRule>
  </conditionalFormatting>
  <conditionalFormatting sqref="C12:C14">
    <cfRule type="expression" dxfId="758" priority="13" stopIfTrue="1">
      <formula>C12&lt;&gt;""</formula>
    </cfRule>
    <cfRule type="expression" dxfId="757" priority="14" stopIfTrue="1">
      <formula>$I12&lt;&gt;""</formula>
    </cfRule>
  </conditionalFormatting>
  <conditionalFormatting sqref="D12:I14 B12:B14">
    <cfRule type="expression" dxfId="756" priority="10" stopIfTrue="1">
      <formula>B12&lt;&gt;""</formula>
    </cfRule>
    <cfRule type="expression" dxfId="755" priority="11" stopIfTrue="1">
      <formula>$I12&lt;&gt;""</formula>
    </cfRule>
  </conditionalFormatting>
  <conditionalFormatting pivot="1" sqref="J12:V12">
    <cfRule type="expression" dxfId="754" priority="8" stopIfTrue="1">
      <formula>$H$11&lt;&gt;""</formula>
    </cfRule>
  </conditionalFormatting>
  <conditionalFormatting pivot="1" sqref="J19:V23">
    <cfRule type="expression" dxfId="753" priority="7" stopIfTrue="1">
      <formula>$H$11&lt;&gt;""</formula>
    </cfRule>
  </conditionalFormatting>
  <conditionalFormatting pivot="1" sqref="J26:V31">
    <cfRule type="expression" dxfId="752" priority="5" stopIfTrue="1">
      <formula>$H$11&lt;&gt;""</formula>
    </cfRule>
  </conditionalFormatting>
  <conditionalFormatting sqref="P7:V8">
    <cfRule type="expression" dxfId="751" priority="3" stopIfTrue="1">
      <formula>P$10&lt;&gt;""</formula>
    </cfRule>
    <cfRule type="expression" dxfId="750" priority="4" stopIfTrue="1">
      <formula>P$10=""</formula>
    </cfRule>
  </conditionalFormatting>
  <conditionalFormatting pivot="1" sqref="J24:V24 J25:V25">
    <cfRule type="expression" dxfId="749" priority="2" stopIfTrue="1">
      <formula>$H$11&lt;&gt;""</formula>
    </cfRule>
  </conditionalFormatting>
  <conditionalFormatting pivot="1" sqref="J14:V16">
    <cfRule type="expression" dxfId="748" priority="1" stopIfTrue="1">
      <formula>$H$11&lt;&gt;""</formula>
    </cfRule>
  </conditionalFormatting>
  <hyperlinks>
    <hyperlink ref="O8:V8" location="Comment!A1" display="* For additional details on Kaspersky Security for Virtualization"/>
    <hyperlink ref="N7" location="Comment!A1" display="* For additional details on Kaspersky Security for Virtualization"/>
  </hyperlinks>
  <pageMargins left="0.39370078740157483" right="0" top="0.59055118110236227" bottom="0.55118110236220474" header="0.19685039370078741" footer="0.51181102362204722"/>
  <pageSetup paperSize="9"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1:AD100"/>
  <sheetViews>
    <sheetView showGridLines="0" showRowColHeaders="0" workbookViewId="0">
      <selection activeCell="D3" sqref="D3"/>
    </sheetView>
  </sheetViews>
  <sheetFormatPr defaultRowHeight="12.75" x14ac:dyDescent="0.25"/>
  <cols>
    <col min="1" max="1" width="1.42578125" style="25" customWidth="1"/>
    <col min="2" max="2" width="8.5703125" style="28" hidden="1" customWidth="1"/>
    <col min="3" max="3" width="34.28515625" style="28" customWidth="1"/>
    <col min="4" max="4" width="12.140625" style="28" hidden="1" customWidth="1"/>
    <col min="5" max="5" width="11.85546875" style="28" hidden="1" customWidth="1"/>
    <col min="6" max="6" width="15.140625" style="28" hidden="1" customWidth="1"/>
    <col min="7" max="7" width="13.5703125" style="25" customWidth="1"/>
    <col min="8" max="8" width="6.85546875" style="25" customWidth="1"/>
    <col min="9" max="9" width="9.42578125" style="25" customWidth="1"/>
    <col min="10" max="30" width="6.140625" style="25" customWidth="1"/>
    <col min="31" max="16384" width="9.140625" style="25"/>
  </cols>
  <sheetData>
    <row r="1" spans="1:30" s="4" customFormat="1" ht="7.5" customHeight="1" x14ac:dyDescent="0.2">
      <c r="A1" s="1"/>
      <c r="B1" s="1"/>
      <c r="C1" s="1"/>
      <c r="D1" s="1"/>
      <c r="E1" s="1"/>
      <c r="F1" s="1"/>
      <c r="G1" s="1"/>
      <c r="H1" s="1"/>
      <c r="I1" s="1"/>
      <c r="J1" s="1"/>
      <c r="K1" s="1"/>
      <c r="L1" s="1"/>
      <c r="M1" s="1"/>
      <c r="N1" s="1"/>
      <c r="O1" s="1"/>
      <c r="P1" s="1"/>
      <c r="Q1" s="1"/>
      <c r="R1" s="1"/>
      <c r="S1" s="1"/>
      <c r="T1" s="1"/>
      <c r="U1" s="1"/>
      <c r="V1" s="1"/>
    </row>
    <row r="2" spans="1:30" s="4" customFormat="1" ht="13.5" customHeight="1" x14ac:dyDescent="0.2">
      <c r="A2" s="5"/>
      <c r="B2" s="100"/>
      <c r="C2" s="100"/>
      <c r="D2" s="100"/>
      <c r="E2" s="100"/>
      <c r="F2" s="100"/>
      <c r="G2" s="100"/>
      <c r="H2" s="100"/>
      <c r="I2" s="100"/>
      <c r="J2" s="100"/>
      <c r="K2" s="100"/>
      <c r="L2" s="100"/>
      <c r="M2" s="100"/>
      <c r="N2" s="100"/>
      <c r="O2" s="100"/>
      <c r="P2" s="100"/>
      <c r="Q2" s="47"/>
      <c r="R2" s="47"/>
      <c r="S2" s="47"/>
      <c r="T2" s="47"/>
      <c r="U2" s="47"/>
      <c r="V2" s="47"/>
      <c r="W2" s="47"/>
      <c r="X2" s="47"/>
      <c r="Y2" s="47"/>
      <c r="Z2" s="47"/>
      <c r="AA2" s="47"/>
      <c r="AB2" s="47"/>
      <c r="AC2" s="47"/>
      <c r="AD2" s="47"/>
    </row>
    <row r="3" spans="1:30" s="4" customFormat="1" ht="13.5" customHeight="1" x14ac:dyDescent="0.2">
      <c r="A3" s="5"/>
      <c r="B3" s="100"/>
      <c r="C3" s="100"/>
      <c r="D3" s="100"/>
      <c r="E3" s="100"/>
      <c r="F3" s="100"/>
      <c r="G3" s="100"/>
      <c r="H3" s="100"/>
      <c r="I3" s="100"/>
      <c r="J3" s="100"/>
      <c r="K3" s="100"/>
      <c r="L3" s="100"/>
      <c r="M3" s="100"/>
      <c r="N3" s="100"/>
      <c r="O3" s="100"/>
      <c r="P3" s="100"/>
      <c r="Q3" s="47"/>
      <c r="R3" s="47"/>
      <c r="S3" s="47"/>
      <c r="T3" s="47"/>
      <c r="U3" s="47"/>
      <c r="V3" s="47"/>
      <c r="W3" s="47"/>
      <c r="X3" s="47"/>
      <c r="Y3" s="47"/>
      <c r="Z3" s="47"/>
      <c r="AA3" s="47"/>
      <c r="AB3" s="47"/>
      <c r="AC3" s="47"/>
      <c r="AD3" s="47"/>
    </row>
    <row r="4" spans="1:30" s="4" customFormat="1" ht="12.75" customHeight="1" x14ac:dyDescent="0.2">
      <c r="A4" s="5"/>
      <c r="B4" s="100"/>
      <c r="C4" s="100"/>
      <c r="D4" s="100"/>
      <c r="E4" s="100"/>
      <c r="F4" s="100"/>
      <c r="G4" s="100"/>
      <c r="H4" s="100"/>
      <c r="I4" s="100"/>
      <c r="J4" s="100"/>
      <c r="K4" s="100"/>
      <c r="L4" s="100"/>
      <c r="M4" s="100"/>
      <c r="N4" s="100"/>
      <c r="O4" s="100"/>
      <c r="P4" s="100"/>
      <c r="Q4" s="47"/>
      <c r="R4" s="47"/>
      <c r="S4" s="47"/>
      <c r="T4" s="47"/>
      <c r="U4" s="47"/>
      <c r="V4" s="47"/>
      <c r="W4" s="47"/>
      <c r="X4" s="47"/>
      <c r="Y4" s="47"/>
      <c r="Z4" s="47"/>
      <c r="AA4" s="47"/>
      <c r="AB4" s="47"/>
      <c r="AC4" s="47"/>
      <c r="AD4" s="47"/>
    </row>
    <row r="5" spans="1:30" s="4" customFormat="1" ht="4.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0" s="4" customFormat="1" ht="3.75" customHeight="1" x14ac:dyDescent="0.2">
      <c r="A6" s="5"/>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s="43" customFormat="1" ht="10.5" customHeight="1" x14ac:dyDescent="0.25">
      <c r="A7" s="42"/>
      <c r="B7" s="41"/>
      <c r="C7" s="66" t="str">
        <f ca="1">CONCATENATE("Price List applicable for ",Data!A9,". Effective from ",Data!A11,". ")</f>
        <v xml:space="preserve">Price List applicable for Russian Federation. Effective from January 1st 2016. </v>
      </c>
      <c r="D7" s="41"/>
      <c r="E7" s="41"/>
      <c r="F7" s="41"/>
      <c r="G7" s="41"/>
      <c r="H7" s="41"/>
      <c r="I7" s="41"/>
      <c r="J7" s="45"/>
      <c r="K7" s="45"/>
      <c r="L7" s="45"/>
      <c r="M7" s="45"/>
      <c r="N7" s="45"/>
      <c r="O7" s="45"/>
      <c r="P7" s="45"/>
      <c r="Q7" s="45"/>
      <c r="R7" s="45"/>
      <c r="S7" s="45"/>
      <c r="T7" s="45"/>
      <c r="U7" s="45"/>
      <c r="V7" s="45"/>
      <c r="W7" s="45"/>
      <c r="X7" s="45"/>
      <c r="Y7" s="45"/>
      <c r="Z7" s="45"/>
      <c r="AA7" s="45"/>
      <c r="AB7" s="45"/>
      <c r="AC7" s="45"/>
      <c r="AD7" s="45"/>
    </row>
    <row r="8" spans="1:30" s="44" customFormat="1" ht="10.5" customHeight="1" x14ac:dyDescent="0.25">
      <c r="B8" s="45"/>
      <c r="C8" s="67" t="str">
        <f ca="1">CONCATENATE(Data!A5,". ",Data!A7)</f>
        <v>Kaspersky Lab. 39A/3 Leningradskoe Shosse Moscow, 125212. sales@kaspersky.com</v>
      </c>
      <c r="D8" s="45"/>
      <c r="E8" s="45"/>
      <c r="F8" s="45"/>
      <c r="G8" s="45"/>
      <c r="H8" s="45"/>
      <c r="I8" s="45"/>
      <c r="J8" s="45"/>
      <c r="K8" s="45"/>
      <c r="L8" s="45"/>
      <c r="M8" s="45"/>
      <c r="N8" s="45"/>
      <c r="O8" s="45"/>
      <c r="P8" s="45"/>
      <c r="Q8" s="45"/>
      <c r="R8" s="45"/>
      <c r="S8" s="45"/>
      <c r="T8" s="45"/>
      <c r="U8" s="45"/>
      <c r="V8" s="45"/>
      <c r="W8" s="45"/>
      <c r="X8" s="45"/>
      <c r="Y8" s="45"/>
      <c r="Z8" s="45"/>
      <c r="AA8" s="45"/>
      <c r="AB8" s="45"/>
      <c r="AC8" s="45"/>
      <c r="AD8" s="45"/>
    </row>
    <row r="9" spans="1:30" s="32" customFormat="1" x14ac:dyDescent="0.25">
      <c r="B9" s="333" t="s">
        <v>214</v>
      </c>
      <c r="C9" s="334"/>
      <c r="D9" s="334"/>
      <c r="E9" s="334"/>
      <c r="F9" s="334"/>
      <c r="G9" s="334"/>
      <c r="H9" s="334"/>
      <c r="I9" s="334"/>
      <c r="J9" s="332" t="s">
        <v>209</v>
      </c>
      <c r="K9" s="326"/>
      <c r="L9" s="326"/>
      <c r="M9" s="326"/>
      <c r="N9" s="326"/>
      <c r="O9" s="326"/>
      <c r="P9" s="326"/>
      <c r="Q9" s="309"/>
    </row>
    <row r="10" spans="1:30" s="32" customFormat="1" ht="65.25" x14ac:dyDescent="0.25">
      <c r="B10" s="333" t="s">
        <v>126</v>
      </c>
      <c r="C10" s="335" t="s">
        <v>127</v>
      </c>
      <c r="D10" s="335" t="s">
        <v>128</v>
      </c>
      <c r="E10" s="335" t="s">
        <v>208</v>
      </c>
      <c r="F10" s="335" t="s">
        <v>207</v>
      </c>
      <c r="G10" s="335" t="s">
        <v>130</v>
      </c>
      <c r="H10" s="335" t="s">
        <v>212</v>
      </c>
      <c r="I10" s="335" t="s">
        <v>132</v>
      </c>
      <c r="J10" s="336" t="s">
        <v>1781</v>
      </c>
      <c r="K10" s="337" t="s">
        <v>1794</v>
      </c>
      <c r="L10" s="337" t="s">
        <v>1802</v>
      </c>
      <c r="M10" s="337" t="s">
        <v>57</v>
      </c>
      <c r="N10" s="337" t="s">
        <v>156</v>
      </c>
      <c r="O10" s="337" t="s">
        <v>158</v>
      </c>
      <c r="P10" s="337" t="s">
        <v>160</v>
      </c>
      <c r="Q10" s="337" t="s">
        <v>162</v>
      </c>
      <c r="R10" s="33"/>
      <c r="S10" s="33"/>
      <c r="T10" s="33"/>
      <c r="U10" s="33"/>
      <c r="V10" s="33"/>
      <c r="W10" s="33"/>
      <c r="X10" s="33"/>
      <c r="Y10" s="33"/>
      <c r="Z10" s="33"/>
      <c r="AA10" s="33"/>
      <c r="AB10" s="33"/>
      <c r="AC10" s="33"/>
      <c r="AD10" s="33"/>
    </row>
    <row r="11" spans="1:30" x14ac:dyDescent="0.25">
      <c r="B11" s="311">
        <v>5111</v>
      </c>
      <c r="C11" s="307" t="s">
        <v>59</v>
      </c>
      <c r="D11" s="307" t="s">
        <v>148</v>
      </c>
      <c r="E11" s="307" t="s">
        <v>56</v>
      </c>
      <c r="F11" s="307" t="s">
        <v>63</v>
      </c>
      <c r="G11" s="307" t="s">
        <v>184</v>
      </c>
      <c r="H11" s="307" t="s">
        <v>38</v>
      </c>
      <c r="I11" s="307" t="s">
        <v>1790</v>
      </c>
      <c r="J11" s="313">
        <v>295</v>
      </c>
      <c r="K11" s="313">
        <v>270.3</v>
      </c>
      <c r="L11" s="313">
        <v>247.7</v>
      </c>
      <c r="M11" s="313">
        <v>226.9</v>
      </c>
      <c r="N11" s="313">
        <v>207.9</v>
      </c>
      <c r="O11" s="313">
        <v>190.5</v>
      </c>
      <c r="P11" s="313">
        <v>174.5</v>
      </c>
      <c r="Q11" s="313">
        <v>159.9</v>
      </c>
      <c r="R11" s="32"/>
      <c r="S11" s="32"/>
      <c r="T11" s="32"/>
      <c r="U11" s="32"/>
      <c r="V11" s="32"/>
      <c r="W11" s="32"/>
      <c r="X11" s="32"/>
      <c r="Y11" s="32"/>
      <c r="Z11" s="32"/>
      <c r="AA11" s="32"/>
      <c r="AB11" s="32"/>
      <c r="AC11" s="32"/>
      <c r="AD11" s="32"/>
    </row>
    <row r="12" spans="1:30" x14ac:dyDescent="0.25">
      <c r="B12" s="313">
        <v>5711</v>
      </c>
      <c r="C12" s="307" t="s">
        <v>60</v>
      </c>
      <c r="D12" s="307" t="s">
        <v>148</v>
      </c>
      <c r="E12" s="307" t="s">
        <v>56</v>
      </c>
      <c r="F12" s="307" t="s">
        <v>63</v>
      </c>
      <c r="G12" s="307" t="s">
        <v>184</v>
      </c>
      <c r="H12" s="307" t="s">
        <v>38</v>
      </c>
      <c r="I12" s="307" t="s">
        <v>1848</v>
      </c>
      <c r="J12" s="313">
        <v>295</v>
      </c>
      <c r="K12" s="313">
        <v>270.3</v>
      </c>
      <c r="L12" s="313">
        <v>247.7</v>
      </c>
      <c r="M12" s="313">
        <v>226.9</v>
      </c>
      <c r="N12" s="313">
        <v>207.9</v>
      </c>
      <c r="O12" s="313">
        <v>190.5</v>
      </c>
      <c r="P12" s="313">
        <v>174.5</v>
      </c>
      <c r="Q12" s="313">
        <v>159.9</v>
      </c>
      <c r="R12" s="32"/>
      <c r="S12" s="32"/>
      <c r="T12" s="32"/>
      <c r="U12" s="32"/>
      <c r="V12" s="32"/>
      <c r="W12" s="32"/>
      <c r="X12" s="32"/>
      <c r="Y12" s="32"/>
      <c r="Z12" s="32"/>
      <c r="AA12" s="32"/>
      <c r="AB12" s="32"/>
      <c r="AC12" s="32"/>
      <c r="AD12" s="32"/>
    </row>
    <row r="13" spans="1:30" x14ac:dyDescent="0.25">
      <c r="B13" s="313">
        <v>5811</v>
      </c>
      <c r="C13" s="308" t="s">
        <v>62</v>
      </c>
      <c r="D13" s="308" t="s">
        <v>148</v>
      </c>
      <c r="E13" s="308" t="s">
        <v>56</v>
      </c>
      <c r="F13" s="308" t="s">
        <v>63</v>
      </c>
      <c r="G13" s="308" t="s">
        <v>184</v>
      </c>
      <c r="H13" s="308" t="s">
        <v>38</v>
      </c>
      <c r="I13" s="308" t="s">
        <v>1902</v>
      </c>
      <c r="J13" s="313">
        <v>554.6</v>
      </c>
      <c r="K13" s="313">
        <v>508.1</v>
      </c>
      <c r="L13" s="313">
        <v>465.6</v>
      </c>
      <c r="M13" s="313">
        <v>426.6</v>
      </c>
      <c r="N13" s="313">
        <v>390.8</v>
      </c>
      <c r="O13" s="313">
        <v>358.1</v>
      </c>
      <c r="P13" s="313">
        <v>328.1</v>
      </c>
      <c r="Q13" s="313">
        <v>300.60000000000002</v>
      </c>
      <c r="R13" s="32"/>
      <c r="S13" s="32"/>
      <c r="T13" s="32"/>
      <c r="U13" s="32"/>
      <c r="V13" s="32"/>
      <c r="W13" s="32"/>
      <c r="X13" s="32"/>
      <c r="Y13" s="32"/>
      <c r="Z13" s="32"/>
      <c r="AA13" s="32"/>
      <c r="AB13" s="32"/>
      <c r="AC13" s="32"/>
      <c r="AD13" s="32"/>
    </row>
    <row r="14" spans="1:30" ht="13.5" x14ac:dyDescent="0.25">
      <c r="B14"/>
      <c r="C14"/>
      <c r="D14"/>
      <c r="E14"/>
      <c r="F14"/>
      <c r="G14"/>
      <c r="H14"/>
      <c r="I14"/>
      <c r="J14"/>
      <c r="K14"/>
      <c r="L14"/>
      <c r="M14"/>
      <c r="N14"/>
      <c r="O14"/>
      <c r="P14"/>
      <c r="Q14"/>
      <c r="R14" s="32"/>
      <c r="S14" s="32"/>
      <c r="T14" s="32"/>
      <c r="U14" s="32"/>
      <c r="V14" s="32"/>
      <c r="W14" s="32"/>
      <c r="X14" s="32"/>
      <c r="Y14" s="32"/>
      <c r="Z14" s="32"/>
      <c r="AA14" s="32"/>
      <c r="AB14" s="32"/>
      <c r="AC14" s="32"/>
      <c r="AD14" s="32"/>
    </row>
    <row r="15" spans="1:30" ht="13.5" x14ac:dyDescent="0.25">
      <c r="B15"/>
      <c r="C15"/>
      <c r="D15"/>
      <c r="E15"/>
      <c r="F15"/>
      <c r="G15"/>
      <c r="H15"/>
      <c r="I15"/>
      <c r="J15"/>
      <c r="K15"/>
      <c r="L15"/>
      <c r="M15"/>
      <c r="N15"/>
      <c r="O15"/>
      <c r="P15"/>
      <c r="Q15"/>
      <c r="R15" s="32"/>
      <c r="S15" s="32"/>
      <c r="T15" s="32"/>
      <c r="U15" s="32"/>
      <c r="V15" s="32"/>
      <c r="W15" s="32"/>
      <c r="X15" s="32"/>
      <c r="Y15" s="32"/>
      <c r="Z15" s="32"/>
      <c r="AA15" s="32"/>
      <c r="AB15" s="32"/>
      <c r="AC15" s="32"/>
      <c r="AD15" s="32"/>
    </row>
    <row r="16" spans="1:30" ht="13.5" x14ac:dyDescent="0.25">
      <c r="B16"/>
      <c r="C16"/>
      <c r="D16"/>
      <c r="E16"/>
      <c r="F16"/>
      <c r="G16"/>
      <c r="H16"/>
      <c r="I16"/>
      <c r="J16"/>
      <c r="K16"/>
      <c r="L16"/>
      <c r="M16"/>
      <c r="N16"/>
      <c r="O16"/>
      <c r="P16"/>
      <c r="Q16"/>
      <c r="R16" s="32"/>
      <c r="S16" s="32"/>
      <c r="T16" s="32"/>
      <c r="U16" s="32"/>
      <c r="V16" s="32"/>
      <c r="W16" s="32"/>
      <c r="X16" s="32"/>
      <c r="Y16" s="32"/>
      <c r="Z16" s="32"/>
      <c r="AA16" s="32"/>
      <c r="AB16" s="32"/>
      <c r="AC16" s="32"/>
      <c r="AD16" s="32"/>
    </row>
    <row r="17" spans="2:30" ht="13.5" x14ac:dyDescent="0.25">
      <c r="B17"/>
      <c r="C17"/>
      <c r="D17"/>
      <c r="E17"/>
      <c r="F17"/>
      <c r="G17"/>
      <c r="H17"/>
      <c r="I17"/>
      <c r="J17"/>
      <c r="K17"/>
      <c r="L17"/>
      <c r="M17"/>
      <c r="N17"/>
      <c r="O17"/>
      <c r="P17"/>
      <c r="Q17"/>
      <c r="R17" s="32"/>
      <c r="S17" s="32"/>
      <c r="T17" s="32"/>
      <c r="U17" s="32"/>
      <c r="V17" s="32"/>
      <c r="W17" s="32"/>
      <c r="X17" s="32"/>
      <c r="Y17" s="32"/>
      <c r="Z17" s="32"/>
      <c r="AA17" s="32"/>
      <c r="AB17" s="32"/>
      <c r="AC17" s="32"/>
      <c r="AD17" s="32"/>
    </row>
    <row r="18" spans="2:30" ht="13.5" x14ac:dyDescent="0.25">
      <c r="B18"/>
      <c r="C18"/>
      <c r="D18"/>
      <c r="E18"/>
      <c r="F18"/>
      <c r="G18"/>
      <c r="H18"/>
      <c r="I18"/>
      <c r="J18"/>
      <c r="K18"/>
      <c r="L18"/>
      <c r="M18"/>
      <c r="N18"/>
      <c r="O18"/>
      <c r="P18"/>
      <c r="Q18"/>
      <c r="R18" s="32"/>
      <c r="S18" s="32"/>
      <c r="T18" s="32"/>
      <c r="U18" s="32"/>
      <c r="V18" s="32"/>
      <c r="W18" s="32"/>
      <c r="X18" s="32"/>
      <c r="Y18" s="32"/>
      <c r="Z18" s="32"/>
      <c r="AA18" s="32"/>
      <c r="AB18" s="32"/>
      <c r="AC18" s="32"/>
      <c r="AD18" s="32"/>
    </row>
    <row r="19" spans="2:30" ht="13.5" x14ac:dyDescent="0.25">
      <c r="B19"/>
      <c r="C19"/>
      <c r="D19"/>
      <c r="E19"/>
      <c r="F19"/>
      <c r="G19"/>
      <c r="H19"/>
      <c r="I19"/>
      <c r="J19"/>
      <c r="K19"/>
      <c r="L19"/>
      <c r="M19"/>
      <c r="N19"/>
      <c r="O19"/>
      <c r="P19"/>
      <c r="Q19"/>
      <c r="R19" s="32"/>
      <c r="S19" s="32"/>
      <c r="T19" s="32"/>
      <c r="U19" s="32"/>
      <c r="V19" s="32"/>
      <c r="W19" s="32"/>
      <c r="X19" s="32"/>
      <c r="Y19" s="32"/>
      <c r="Z19" s="32"/>
      <c r="AA19" s="32"/>
      <c r="AB19" s="32"/>
      <c r="AC19" s="32"/>
      <c r="AD19" s="32"/>
    </row>
    <row r="20" spans="2:30" ht="13.5" x14ac:dyDescent="0.25">
      <c r="B20"/>
      <c r="C20"/>
      <c r="D20"/>
      <c r="E20"/>
      <c r="F20"/>
      <c r="G20"/>
      <c r="H20"/>
      <c r="I20"/>
      <c r="J20"/>
      <c r="K20"/>
      <c r="L20"/>
      <c r="M20"/>
      <c r="N20"/>
      <c r="O20"/>
      <c r="P20"/>
      <c r="Q20"/>
      <c r="R20" s="32"/>
      <c r="S20" s="32"/>
      <c r="T20" s="32"/>
      <c r="U20" s="32"/>
      <c r="V20" s="32"/>
      <c r="W20" s="32"/>
      <c r="X20" s="32"/>
      <c r="Y20" s="32"/>
      <c r="Z20" s="32"/>
      <c r="AA20" s="32"/>
      <c r="AB20" s="32"/>
      <c r="AC20" s="32"/>
      <c r="AD20" s="32"/>
    </row>
    <row r="21" spans="2:30" ht="13.5" x14ac:dyDescent="0.25">
      <c r="B21"/>
      <c r="C21"/>
      <c r="D21"/>
      <c r="E21"/>
      <c r="F21"/>
      <c r="G21"/>
      <c r="H21"/>
      <c r="I21"/>
      <c r="J21"/>
      <c r="K21"/>
      <c r="L21"/>
      <c r="M21"/>
      <c r="N21"/>
      <c r="O21"/>
      <c r="P21"/>
      <c r="Q21"/>
      <c r="R21" s="32"/>
      <c r="S21" s="32"/>
      <c r="T21" s="32"/>
      <c r="U21" s="32"/>
      <c r="V21" s="32"/>
      <c r="W21" s="32"/>
      <c r="X21" s="32"/>
      <c r="Y21" s="32"/>
      <c r="Z21" s="32"/>
      <c r="AA21" s="32"/>
      <c r="AB21" s="32"/>
      <c r="AC21" s="32"/>
      <c r="AD21" s="32"/>
    </row>
    <row r="22" spans="2:30" ht="13.5" x14ac:dyDescent="0.25">
      <c r="B22"/>
      <c r="C22"/>
      <c r="D22"/>
      <c r="E22"/>
      <c r="F22"/>
      <c r="G22"/>
      <c r="H22"/>
      <c r="I22"/>
      <c r="J22"/>
      <c r="K22"/>
      <c r="L22"/>
      <c r="M22"/>
      <c r="N22"/>
      <c r="O22"/>
      <c r="P22"/>
      <c r="Q22"/>
      <c r="R22" s="32"/>
      <c r="S22" s="32"/>
      <c r="T22" s="32"/>
      <c r="U22" s="32"/>
      <c r="V22" s="32"/>
      <c r="W22" s="32"/>
      <c r="X22" s="32"/>
      <c r="Y22" s="32"/>
      <c r="Z22" s="32"/>
      <c r="AA22" s="32"/>
      <c r="AB22" s="32"/>
      <c r="AC22" s="32"/>
      <c r="AD22" s="32"/>
    </row>
    <row r="23" spans="2:30" ht="13.5" x14ac:dyDescent="0.25">
      <c r="B23"/>
      <c r="C23"/>
      <c r="D23"/>
      <c r="E23"/>
      <c r="F23"/>
      <c r="G23"/>
      <c r="H23"/>
      <c r="I23"/>
      <c r="J23"/>
      <c r="K23"/>
      <c r="L23"/>
      <c r="M23"/>
      <c r="N23"/>
      <c r="O23"/>
      <c r="P23"/>
      <c r="Q23"/>
      <c r="R23" s="32"/>
      <c r="S23" s="32"/>
      <c r="T23" s="32"/>
      <c r="U23" s="32"/>
      <c r="V23" s="32"/>
      <c r="W23" s="32"/>
      <c r="X23" s="32"/>
      <c r="Y23" s="32"/>
      <c r="Z23" s="32"/>
      <c r="AA23" s="32"/>
      <c r="AB23" s="32"/>
      <c r="AC23" s="32"/>
      <c r="AD23" s="32"/>
    </row>
    <row r="24" spans="2:30" ht="13.5" x14ac:dyDescent="0.25">
      <c r="B24"/>
      <c r="C24"/>
      <c r="D24"/>
      <c r="E24"/>
      <c r="F24"/>
      <c r="G24"/>
      <c r="H24"/>
      <c r="I24"/>
      <c r="J24"/>
      <c r="K24"/>
      <c r="L24"/>
      <c r="M24"/>
      <c r="N24"/>
      <c r="O24"/>
      <c r="P24"/>
      <c r="Q24"/>
      <c r="R24" s="32"/>
      <c r="S24" s="32"/>
      <c r="T24" s="32"/>
      <c r="U24" s="32"/>
      <c r="V24" s="32"/>
      <c r="W24" s="32"/>
      <c r="X24" s="32"/>
      <c r="Y24" s="32"/>
      <c r="Z24" s="32"/>
      <c r="AA24" s="32"/>
      <c r="AB24" s="32"/>
      <c r="AC24" s="32"/>
      <c r="AD24" s="32"/>
    </row>
    <row r="25" spans="2:30" ht="13.5" x14ac:dyDescent="0.25">
      <c r="B25"/>
      <c r="C25"/>
      <c r="D25"/>
      <c r="E25"/>
      <c r="F25"/>
      <c r="G25"/>
      <c r="H25"/>
      <c r="I25"/>
      <c r="J25"/>
      <c r="K25"/>
      <c r="L25"/>
      <c r="M25"/>
      <c r="N25"/>
      <c r="O25"/>
      <c r="P25"/>
      <c r="Q25"/>
      <c r="R25" s="32"/>
      <c r="S25" s="32"/>
      <c r="T25" s="32"/>
      <c r="U25" s="32"/>
      <c r="V25" s="32"/>
      <c r="W25" s="32"/>
      <c r="X25" s="32"/>
      <c r="Y25" s="32"/>
      <c r="Z25" s="32"/>
      <c r="AA25" s="32"/>
      <c r="AB25" s="32"/>
      <c r="AC25" s="32"/>
      <c r="AD25" s="32"/>
    </row>
    <row r="26" spans="2:30" ht="13.5" x14ac:dyDescent="0.25">
      <c r="B26"/>
      <c r="C26"/>
      <c r="D26"/>
      <c r="E26"/>
      <c r="F26"/>
      <c r="G26"/>
      <c r="H26"/>
      <c r="I26"/>
      <c r="J26"/>
      <c r="K26"/>
      <c r="L26"/>
      <c r="M26"/>
      <c r="N26"/>
      <c r="O26"/>
      <c r="P26"/>
      <c r="Q26"/>
      <c r="R26" s="32"/>
      <c r="S26" s="32"/>
      <c r="T26" s="32"/>
      <c r="U26" s="32"/>
      <c r="V26" s="32"/>
      <c r="W26" s="32"/>
      <c r="X26" s="32"/>
      <c r="Y26" s="32"/>
      <c r="Z26" s="32"/>
      <c r="AA26" s="32"/>
      <c r="AB26" s="32"/>
      <c r="AC26" s="32"/>
      <c r="AD26" s="32"/>
    </row>
    <row r="27" spans="2:30" ht="13.5" x14ac:dyDescent="0.25">
      <c r="B27"/>
      <c r="C27"/>
      <c r="D27"/>
      <c r="E27"/>
      <c r="F27"/>
      <c r="G27"/>
      <c r="H27"/>
      <c r="I27"/>
      <c r="J27"/>
      <c r="K27"/>
      <c r="L27"/>
      <c r="M27"/>
      <c r="N27"/>
      <c r="O27"/>
      <c r="P27"/>
      <c r="Q27"/>
      <c r="R27" s="32"/>
      <c r="S27" s="32"/>
      <c r="T27" s="32"/>
      <c r="U27" s="32"/>
      <c r="V27" s="32"/>
      <c r="W27" s="32"/>
      <c r="X27" s="32"/>
      <c r="Y27" s="32"/>
      <c r="Z27" s="32"/>
      <c r="AA27" s="32"/>
      <c r="AB27" s="32"/>
      <c r="AC27" s="32"/>
      <c r="AD27" s="32"/>
    </row>
    <row r="28" spans="2:30" ht="13.5" x14ac:dyDescent="0.25">
      <c r="B28"/>
      <c r="C28"/>
      <c r="D28"/>
      <c r="E28"/>
      <c r="F28"/>
      <c r="G28"/>
      <c r="H28"/>
      <c r="I28"/>
      <c r="J28"/>
      <c r="K28"/>
      <c r="L28"/>
      <c r="M28"/>
      <c r="N28"/>
      <c r="O28"/>
      <c r="P28"/>
      <c r="Q28"/>
      <c r="R28" s="32"/>
      <c r="S28" s="32"/>
      <c r="T28" s="32"/>
      <c r="U28" s="32"/>
      <c r="V28" s="32"/>
      <c r="W28" s="32"/>
      <c r="X28" s="32"/>
      <c r="Y28" s="32"/>
      <c r="Z28" s="32"/>
      <c r="AA28" s="32"/>
      <c r="AB28" s="32"/>
      <c r="AC28" s="32"/>
      <c r="AD28" s="32"/>
    </row>
    <row r="29" spans="2:30" x14ac:dyDescent="0.2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2:30" x14ac:dyDescent="0.25">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row>
    <row r="31" spans="2:30" x14ac:dyDescent="0.25">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row>
    <row r="32" spans="2:30" x14ac:dyDescent="0.25">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2:30" x14ac:dyDescent="0.2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row>
    <row r="34" spans="2:30" x14ac:dyDescent="0.25">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2:30" x14ac:dyDescent="0.25">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2:30" x14ac:dyDescent="0.2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7" spans="2:30" x14ac:dyDescent="0.2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row>
    <row r="38" spans="2:30" x14ac:dyDescent="0.2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row>
    <row r="39" spans="2:30" x14ac:dyDescent="0.2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row>
    <row r="40" spans="2:30" x14ac:dyDescent="0.2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row>
    <row r="41" spans="2:30" x14ac:dyDescent="0.2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row>
    <row r="42" spans="2:30" x14ac:dyDescent="0.25">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row>
    <row r="43" spans="2:30" x14ac:dyDescent="0.2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row>
    <row r="44" spans="2:30" x14ac:dyDescent="0.2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row>
    <row r="45" spans="2:30" x14ac:dyDescent="0.2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row>
    <row r="46" spans="2:30" x14ac:dyDescent="0.25">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row>
    <row r="47" spans="2:30" x14ac:dyDescent="0.25">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row>
    <row r="48" spans="2:30" x14ac:dyDescent="0.25">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row>
    <row r="49" spans="2:30" x14ac:dyDescent="0.25">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2:30" x14ac:dyDescent="0.25">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row>
    <row r="51" spans="2:30" x14ac:dyDescent="0.25">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row>
    <row r="52" spans="2:30" x14ac:dyDescent="0.25">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row>
    <row r="53" spans="2:30" x14ac:dyDescent="0.25">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row>
    <row r="54" spans="2:30" x14ac:dyDescent="0.25">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row>
    <row r="55" spans="2:30" x14ac:dyDescent="0.2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row>
    <row r="56" spans="2:30" x14ac:dyDescent="0.25">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row>
    <row r="57" spans="2:30"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row>
    <row r="58" spans="2:30" x14ac:dyDescent="0.2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row>
    <row r="59" spans="2:30" x14ac:dyDescent="0.25">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row>
    <row r="60" spans="2:30" x14ac:dyDescent="0.25">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row>
    <row r="61" spans="2:30" x14ac:dyDescent="0.25">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row>
    <row r="62" spans="2:30" x14ac:dyDescent="0.25">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row>
    <row r="63" spans="2:30" x14ac:dyDescent="0.25">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row>
    <row r="64" spans="2:30" x14ac:dyDescent="0.25">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row>
    <row r="65" spans="2:30" x14ac:dyDescent="0.25">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row>
    <row r="66" spans="2:30" x14ac:dyDescent="0.25">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2:30" x14ac:dyDescent="0.25">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row>
    <row r="68" spans="2:30" x14ac:dyDescent="0.25">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row>
    <row r="69" spans="2:30" x14ac:dyDescent="0.25">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row>
    <row r="70" spans="2:30" x14ac:dyDescent="0.25">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row>
    <row r="71" spans="2:30" x14ac:dyDescent="0.25">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2:30" x14ac:dyDescent="0.25">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row>
    <row r="73" spans="2:30" x14ac:dyDescent="0.25">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row>
    <row r="74" spans="2:30" x14ac:dyDescent="0.25">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row>
    <row r="75" spans="2:30" x14ac:dyDescent="0.25">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row>
    <row r="76" spans="2:30" x14ac:dyDescent="0.25">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row>
    <row r="77" spans="2:30" x14ac:dyDescent="0.25">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row>
    <row r="78" spans="2:30" x14ac:dyDescent="0.25">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row>
    <row r="79" spans="2:30" x14ac:dyDescent="0.25">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row>
    <row r="80" spans="2:30" x14ac:dyDescent="0.25">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row>
    <row r="81" spans="2:30" x14ac:dyDescent="0.25">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row>
    <row r="82" spans="2:30" x14ac:dyDescent="0.25">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row>
    <row r="83" spans="2:30" x14ac:dyDescent="0.25">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row>
    <row r="84" spans="2:30" x14ac:dyDescent="0.25">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row>
    <row r="85" spans="2:30" x14ac:dyDescent="0.25">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row>
    <row r="86" spans="2:30" x14ac:dyDescent="0.25">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row>
    <row r="87" spans="2:30" x14ac:dyDescent="0.25">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row>
    <row r="88" spans="2:30" x14ac:dyDescent="0.25">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row>
    <row r="89" spans="2:30" x14ac:dyDescent="0.25">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row>
    <row r="90" spans="2:30" x14ac:dyDescent="0.25">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row>
    <row r="91" spans="2:30" x14ac:dyDescent="0.25">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row>
    <row r="92" spans="2:30" x14ac:dyDescent="0.25">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row>
    <row r="93" spans="2:30" x14ac:dyDescent="0.25">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row>
    <row r="94" spans="2:30" x14ac:dyDescent="0.25">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row>
    <row r="95" spans="2:30" x14ac:dyDescent="0.25">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row>
    <row r="96" spans="2:30" x14ac:dyDescent="0.25">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row>
    <row r="97" spans="2:30" x14ac:dyDescent="0.25">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row>
    <row r="98" spans="2:30" x14ac:dyDescent="0.25">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row>
    <row r="99" spans="2:30" x14ac:dyDescent="0.25">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row>
    <row r="100" spans="2:30" x14ac:dyDescent="0.25">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row>
  </sheetData>
  <sheetProtection algorithmName="SHA-512" hashValue="Wpi7PM1o+AdSIlmxFt2ikxYa9iGPJuGxnQulUW2o4nYXSdZPbdAd4zR45R8LBhpvnh5wbADGLhTuNWYAnGSSZQ==" saltValue="wEOX8TplhMPCuUErZ+5CmA==" spinCount="100000" sheet="1" objects="1" scenarios="1" pivotTables="0"/>
  <phoneticPr fontId="14" type="noConversion"/>
  <conditionalFormatting sqref="J9:AD10">
    <cfRule type="expression" dxfId="688" priority="6" stopIfTrue="1">
      <formula>J$10&lt;&gt;""</formula>
    </cfRule>
    <cfRule type="expression" dxfId="687" priority="7" stopIfTrue="1">
      <formula>J$10=""</formula>
    </cfRule>
  </conditionalFormatting>
  <conditionalFormatting sqref="J7:AD8">
    <cfRule type="expression" dxfId="686" priority="8" stopIfTrue="1">
      <formula>J$10&lt;&gt;""</formula>
    </cfRule>
    <cfRule type="expression" dxfId="685" priority="9" stopIfTrue="1">
      <formula>J$10=""</formula>
    </cfRule>
  </conditionalFormatting>
  <conditionalFormatting sqref="J6:AD6">
    <cfRule type="expression" dxfId="684" priority="10" stopIfTrue="1">
      <formula>J$10&lt;&gt;""</formula>
    </cfRule>
    <cfRule type="expression" dxfId="683" priority="11" stopIfTrue="1">
      <formula>J$10=""</formula>
    </cfRule>
  </conditionalFormatting>
  <conditionalFormatting sqref="J2:AD4">
    <cfRule type="expression" dxfId="682" priority="12" stopIfTrue="1">
      <formula>J$10&lt;&gt;""</formula>
    </cfRule>
    <cfRule type="expression" dxfId="681" priority="13" stopIfTrue="1">
      <formula>J$10=""</formula>
    </cfRule>
  </conditionalFormatting>
  <conditionalFormatting sqref="B11:B99 D11:I99">
    <cfRule type="expression" dxfId="680" priority="14" stopIfTrue="1">
      <formula>RIGHT($B11,1)="0"</formula>
    </cfRule>
    <cfRule type="expression" dxfId="679" priority="15" stopIfTrue="1">
      <formula>B11&lt;&gt;""</formula>
    </cfRule>
    <cfRule type="expression" dxfId="678" priority="16" stopIfTrue="1">
      <formula>$I11&lt;&gt;""</formula>
    </cfRule>
  </conditionalFormatting>
  <conditionalFormatting sqref="C11:C99">
    <cfRule type="expression" dxfId="677" priority="17" stopIfTrue="1">
      <formula>RIGHT($B11,1)="0"</formula>
    </cfRule>
    <cfRule type="expression" dxfId="676" priority="18" stopIfTrue="1">
      <formula>C11&lt;&gt;""</formula>
    </cfRule>
    <cfRule type="expression" dxfId="675" priority="19" stopIfTrue="1">
      <formula>$I11&lt;&gt;""</formula>
    </cfRule>
  </conditionalFormatting>
  <conditionalFormatting sqref="B10 C9:I10">
    <cfRule type="expression" dxfId="674" priority="20" stopIfTrue="1">
      <formula>TRUE</formula>
    </cfRule>
  </conditionalFormatting>
  <conditionalFormatting sqref="B9">
    <cfRule type="expression" dxfId="673" priority="21" stopIfTrue="1">
      <formula>TRUE</formula>
    </cfRule>
  </conditionalFormatting>
  <conditionalFormatting sqref="B100:I100">
    <cfRule type="expression" dxfId="672" priority="22" stopIfTrue="1">
      <formula>RIGHT($B100,1)="0"</formula>
    </cfRule>
    <cfRule type="expression" dxfId="671" priority="23" stopIfTrue="1">
      <formula>B100&lt;&gt;""</formula>
    </cfRule>
    <cfRule type="expression" dxfId="670" priority="24" stopIfTrue="1">
      <formula>$I100&lt;&gt;""</formula>
    </cfRule>
  </conditionalFormatting>
  <conditionalFormatting sqref="J29:AD100 R11:AD28">
    <cfRule type="expression" dxfId="669" priority="25" stopIfTrue="1">
      <formula>AND(RIGHT($B11,1)="0",J$10&lt;&gt;"")</formula>
    </cfRule>
    <cfRule type="expression" dxfId="668" priority="26" stopIfTrue="1">
      <formula>AND($I11&lt;&gt;"",J$10&lt;&gt;"")</formula>
    </cfRule>
    <cfRule type="expression" dxfId="667" priority="27" stopIfTrue="1">
      <formula>OR($I11="",J$10="")</formula>
    </cfRule>
  </conditionalFormatting>
  <conditionalFormatting pivot="1" sqref="J11:Q13">
    <cfRule type="expression" dxfId="666" priority="5" stopIfTrue="1">
      <formula>$J$11&lt;&gt;""</formula>
    </cfRule>
  </conditionalFormatting>
  <conditionalFormatting sqref="J2:K4">
    <cfRule type="expression" dxfId="665" priority="4" stopIfTrue="1">
      <formula>TRUE</formula>
    </cfRule>
  </conditionalFormatting>
  <conditionalFormatting sqref="J6:K6">
    <cfRule type="expression" dxfId="664" priority="3" stopIfTrue="1">
      <formula>TRUE</formula>
    </cfRule>
  </conditionalFormatting>
  <conditionalFormatting sqref="J7:K8">
    <cfRule type="expression" dxfId="663" priority="2" stopIfTrue="1">
      <formula>TRUE</formula>
    </cfRule>
  </conditionalFormatting>
  <conditionalFormatting sqref="J9:K10">
    <cfRule type="expression" dxfId="662" priority="1" stopIfTrue="1">
      <formula>TRUE</formula>
    </cfRule>
  </conditionalFormatting>
  <pageMargins left="0.39370078740157483" right="0" top="0.59055118110236227" bottom="0.98425196850393704" header="0" footer="0.51181102362204722"/>
  <pageSetup paperSize="9"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2"/>
  </sheetPr>
  <dimension ref="A1:AD100"/>
  <sheetViews>
    <sheetView showGridLines="0" showRowColHeaders="0" workbookViewId="0">
      <selection activeCell="D3" sqref="D3"/>
    </sheetView>
  </sheetViews>
  <sheetFormatPr defaultRowHeight="12.75" x14ac:dyDescent="0.25"/>
  <cols>
    <col min="1" max="1" width="1.42578125" style="25" customWidth="1"/>
    <col min="2" max="2" width="8.5703125" style="28" hidden="1" customWidth="1"/>
    <col min="3" max="3" width="34.28515625" style="28" customWidth="1"/>
    <col min="4" max="4" width="12.140625" style="28" hidden="1" customWidth="1"/>
    <col min="5" max="5" width="10.7109375" style="28" hidden="1" customWidth="1"/>
    <col min="6" max="6" width="12.5703125" style="28" hidden="1" customWidth="1"/>
    <col min="7" max="7" width="13.5703125" style="25" customWidth="1"/>
    <col min="8" max="8" width="5.7109375" style="25" customWidth="1"/>
    <col min="9" max="9" width="9.42578125" style="25" customWidth="1"/>
    <col min="10" max="30" width="6.140625" style="25" customWidth="1"/>
    <col min="31" max="16384" width="9.140625" style="25"/>
  </cols>
  <sheetData>
    <row r="1" spans="1:30" s="4" customFormat="1" ht="7.5" customHeight="1" x14ac:dyDescent="0.2">
      <c r="A1" s="1"/>
      <c r="B1" s="1"/>
      <c r="C1" s="1"/>
      <c r="D1" s="1"/>
      <c r="E1" s="1"/>
      <c r="F1" s="1"/>
      <c r="G1" s="1"/>
      <c r="H1" s="1"/>
      <c r="I1" s="1"/>
      <c r="J1" s="1"/>
      <c r="K1" s="1"/>
      <c r="L1" s="1"/>
      <c r="M1" s="1"/>
      <c r="N1" s="1"/>
      <c r="O1" s="1"/>
      <c r="P1" s="1"/>
      <c r="Q1" s="1"/>
      <c r="R1" s="1"/>
      <c r="S1" s="1"/>
      <c r="T1" s="1"/>
      <c r="U1" s="1"/>
      <c r="V1" s="1"/>
    </row>
    <row r="2" spans="1:30" s="4" customFormat="1" ht="13.5" customHeight="1" x14ac:dyDescent="0.2">
      <c r="A2" s="5"/>
      <c r="B2" s="100"/>
      <c r="C2" s="100"/>
      <c r="D2" s="100"/>
      <c r="E2" s="100"/>
      <c r="F2" s="100"/>
      <c r="G2" s="100"/>
      <c r="H2" s="100"/>
      <c r="I2" s="100"/>
      <c r="J2" s="100"/>
      <c r="K2" s="100"/>
      <c r="L2" s="100"/>
      <c r="M2" s="100"/>
      <c r="N2" s="100"/>
      <c r="O2" s="100"/>
      <c r="P2" s="100"/>
      <c r="Q2" s="47"/>
      <c r="R2" s="47"/>
      <c r="S2" s="47"/>
      <c r="T2" s="47"/>
      <c r="U2" s="47"/>
      <c r="V2" s="47"/>
      <c r="W2" s="47"/>
      <c r="X2" s="47"/>
      <c r="Y2" s="47"/>
      <c r="Z2" s="47"/>
      <c r="AA2" s="47"/>
      <c r="AB2" s="47"/>
      <c r="AC2" s="47"/>
      <c r="AD2" s="47"/>
    </row>
    <row r="3" spans="1:30" s="4" customFormat="1" ht="13.5" customHeight="1" x14ac:dyDescent="0.2">
      <c r="A3" s="5"/>
      <c r="B3" s="100"/>
      <c r="C3" s="100"/>
      <c r="D3" s="100"/>
      <c r="E3" s="100"/>
      <c r="F3" s="100"/>
      <c r="G3" s="100"/>
      <c r="H3" s="100"/>
      <c r="I3" s="100"/>
      <c r="J3" s="100"/>
      <c r="K3" s="100"/>
      <c r="L3" s="100"/>
      <c r="M3" s="100"/>
      <c r="N3" s="100"/>
      <c r="O3" s="100"/>
      <c r="P3" s="100"/>
      <c r="Q3" s="47"/>
      <c r="R3" s="47"/>
      <c r="S3" s="47"/>
      <c r="T3" s="47"/>
      <c r="U3" s="47"/>
      <c r="V3" s="47"/>
      <c r="W3" s="47"/>
      <c r="X3" s="47"/>
      <c r="Y3" s="47"/>
      <c r="Z3" s="47"/>
      <c r="AA3" s="47"/>
      <c r="AB3" s="47"/>
      <c r="AC3" s="47"/>
      <c r="AD3" s="47"/>
    </row>
    <row r="4" spans="1:30" s="4" customFormat="1" ht="12.75" customHeight="1" x14ac:dyDescent="0.2">
      <c r="A4" s="5"/>
      <c r="B4" s="100"/>
      <c r="C4" s="100"/>
      <c r="D4" s="100"/>
      <c r="E4" s="100"/>
      <c r="F4" s="100"/>
      <c r="G4" s="100"/>
      <c r="H4" s="100"/>
      <c r="I4" s="100"/>
      <c r="J4" s="100"/>
      <c r="K4" s="100"/>
      <c r="L4" s="100"/>
      <c r="M4" s="100"/>
      <c r="N4" s="100"/>
      <c r="O4" s="100"/>
      <c r="P4" s="100"/>
      <c r="Q4" s="47"/>
      <c r="R4" s="47"/>
      <c r="S4" s="47"/>
      <c r="T4" s="47"/>
      <c r="U4" s="47"/>
      <c r="V4" s="47"/>
      <c r="W4" s="47"/>
      <c r="X4" s="47"/>
      <c r="Y4" s="47"/>
      <c r="Z4" s="47"/>
      <c r="AA4" s="47"/>
      <c r="AB4" s="47"/>
      <c r="AC4" s="47"/>
      <c r="AD4" s="47"/>
    </row>
    <row r="5" spans="1:30" s="4" customFormat="1" ht="4.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0" s="4" customFormat="1" ht="3.75" customHeight="1" x14ac:dyDescent="0.2">
      <c r="A6" s="5"/>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s="43" customFormat="1" ht="10.5" customHeight="1" x14ac:dyDescent="0.25">
      <c r="A7" s="42"/>
      <c r="B7" s="41"/>
      <c r="C7" s="66" t="str">
        <f ca="1">CONCATENATE("Price List applicable for ",Data!A9,". Effective from ",Data!A11,". ")</f>
        <v xml:space="preserve">Price List applicable for Russian Federation. Effective from January 1st 2016. </v>
      </c>
      <c r="D7" s="41"/>
      <c r="E7" s="41"/>
      <c r="F7" s="41"/>
      <c r="G7" s="41"/>
      <c r="H7" s="41"/>
      <c r="I7" s="41"/>
      <c r="J7" s="45"/>
      <c r="K7" s="45"/>
      <c r="L7" s="45"/>
      <c r="M7" s="45"/>
      <c r="N7" s="45"/>
      <c r="O7" s="45"/>
      <c r="P7" s="45"/>
      <c r="Q7" s="45"/>
      <c r="R7" s="45"/>
      <c r="S7" s="45"/>
      <c r="T7" s="45"/>
      <c r="U7" s="45"/>
      <c r="V7" s="45"/>
      <c r="W7" s="45"/>
      <c r="X7" s="45"/>
      <c r="Y7" s="45"/>
      <c r="Z7" s="45"/>
      <c r="AA7" s="45"/>
      <c r="AB7" s="45"/>
      <c r="AC7" s="45"/>
      <c r="AD7" s="45"/>
    </row>
    <row r="8" spans="1:30" s="44" customFormat="1" ht="10.5" customHeight="1" x14ac:dyDescent="0.25">
      <c r="B8" s="45"/>
      <c r="C8" s="67" t="str">
        <f ca="1">CONCATENATE(Data!A5,". ",Data!A7)</f>
        <v>Kaspersky Lab. 39A/3 Leningradskoe Shosse Moscow, 125212. sales@kaspersky.com</v>
      </c>
      <c r="D8" s="45"/>
      <c r="E8" s="45"/>
      <c r="F8" s="45"/>
      <c r="G8" s="45"/>
      <c r="H8" s="45"/>
      <c r="I8" s="45"/>
      <c r="J8" s="45"/>
      <c r="K8" s="45"/>
      <c r="L8" s="45"/>
      <c r="M8" s="45"/>
      <c r="N8" s="45"/>
      <c r="O8" s="45"/>
      <c r="P8" s="45"/>
      <c r="Q8" s="45"/>
      <c r="R8" s="45"/>
      <c r="S8" s="45"/>
      <c r="T8" s="45"/>
      <c r="U8" s="45"/>
      <c r="V8" s="45"/>
      <c r="W8" s="45"/>
      <c r="X8" s="45"/>
      <c r="Y8" s="45"/>
      <c r="Z8" s="45"/>
      <c r="AA8" s="45"/>
      <c r="AB8" s="45"/>
      <c r="AC8" s="45"/>
      <c r="AD8" s="45"/>
    </row>
    <row r="9" spans="1:30" s="32" customFormat="1" x14ac:dyDescent="0.25">
      <c r="B9" s="333" t="s">
        <v>214</v>
      </c>
      <c r="C9" s="334"/>
      <c r="D9" s="334"/>
      <c r="E9" s="334"/>
      <c r="F9" s="334"/>
      <c r="G9" s="334"/>
      <c r="H9" s="334"/>
      <c r="I9" s="334"/>
      <c r="J9" s="332" t="s">
        <v>209</v>
      </c>
      <c r="K9" s="326"/>
      <c r="L9" s="326"/>
      <c r="M9" s="326"/>
      <c r="N9" s="326"/>
      <c r="O9" s="326"/>
      <c r="P9" s="326"/>
      <c r="Q9" s="309"/>
    </row>
    <row r="10" spans="1:30" s="32" customFormat="1" ht="65.25" x14ac:dyDescent="0.25">
      <c r="B10" s="333" t="s">
        <v>126</v>
      </c>
      <c r="C10" s="335" t="s">
        <v>127</v>
      </c>
      <c r="D10" s="335" t="s">
        <v>128</v>
      </c>
      <c r="E10" s="335" t="s">
        <v>208</v>
      </c>
      <c r="F10" s="335" t="s">
        <v>207</v>
      </c>
      <c r="G10" s="335" t="s">
        <v>130</v>
      </c>
      <c r="H10" s="335" t="s">
        <v>212</v>
      </c>
      <c r="I10" s="335" t="s">
        <v>132</v>
      </c>
      <c r="J10" s="336" t="s">
        <v>1781</v>
      </c>
      <c r="K10" s="337" t="s">
        <v>1794</v>
      </c>
      <c r="L10" s="337" t="s">
        <v>1802</v>
      </c>
      <c r="M10" s="337" t="s">
        <v>57</v>
      </c>
      <c r="N10" s="337" t="s">
        <v>156</v>
      </c>
      <c r="O10" s="337" t="s">
        <v>158</v>
      </c>
      <c r="P10" s="337" t="s">
        <v>160</v>
      </c>
      <c r="Q10" s="337" t="s">
        <v>162</v>
      </c>
      <c r="R10" s="33"/>
      <c r="S10" s="33"/>
      <c r="T10" s="33"/>
      <c r="U10" s="33"/>
      <c r="V10" s="33"/>
      <c r="W10" s="33"/>
      <c r="X10" s="33"/>
      <c r="Y10" s="33"/>
      <c r="Z10" s="33"/>
      <c r="AA10" s="33"/>
      <c r="AB10" s="33"/>
      <c r="AC10" s="33"/>
      <c r="AD10" s="33"/>
    </row>
    <row r="11" spans="1:30" x14ac:dyDescent="0.25">
      <c r="B11" s="311">
        <v>5111</v>
      </c>
      <c r="C11" s="307" t="s">
        <v>59</v>
      </c>
      <c r="D11" s="307" t="s">
        <v>148</v>
      </c>
      <c r="E11" s="307" t="s">
        <v>56</v>
      </c>
      <c r="F11" s="307" t="s">
        <v>63</v>
      </c>
      <c r="G11" s="307" t="s">
        <v>184</v>
      </c>
      <c r="H11" s="307" t="s">
        <v>38</v>
      </c>
      <c r="I11" s="307" t="s">
        <v>1790</v>
      </c>
      <c r="J11" s="313">
        <v>295</v>
      </c>
      <c r="K11" s="313">
        <v>270.3</v>
      </c>
      <c r="L11" s="313">
        <v>247.7</v>
      </c>
      <c r="M11" s="313">
        <v>226.9</v>
      </c>
      <c r="N11" s="313">
        <v>207.9</v>
      </c>
      <c r="O11" s="313">
        <v>190.5</v>
      </c>
      <c r="P11" s="313">
        <v>174.5</v>
      </c>
      <c r="Q11" s="313">
        <v>159.9</v>
      </c>
      <c r="R11" s="32"/>
      <c r="S11" s="32"/>
      <c r="T11" s="32"/>
      <c r="U11" s="32"/>
      <c r="V11" s="32"/>
      <c r="W11" s="32"/>
      <c r="X11" s="32"/>
      <c r="Y11" s="32"/>
      <c r="Z11" s="32"/>
      <c r="AA11" s="32"/>
      <c r="AB11" s="32"/>
      <c r="AC11" s="32"/>
      <c r="AD11" s="32"/>
    </row>
    <row r="12" spans="1:30" x14ac:dyDescent="0.25">
      <c r="B12" s="313">
        <v>5711</v>
      </c>
      <c r="C12" s="307" t="s">
        <v>60</v>
      </c>
      <c r="D12" s="307" t="s">
        <v>148</v>
      </c>
      <c r="E12" s="307" t="s">
        <v>56</v>
      </c>
      <c r="F12" s="307" t="s">
        <v>63</v>
      </c>
      <c r="G12" s="307" t="s">
        <v>184</v>
      </c>
      <c r="H12" s="307" t="s">
        <v>38</v>
      </c>
      <c r="I12" s="307" t="s">
        <v>1848</v>
      </c>
      <c r="J12" s="313">
        <v>295</v>
      </c>
      <c r="K12" s="313">
        <v>270.3</v>
      </c>
      <c r="L12" s="313">
        <v>247.7</v>
      </c>
      <c r="M12" s="313">
        <v>226.9</v>
      </c>
      <c r="N12" s="313">
        <v>207.9</v>
      </c>
      <c r="O12" s="313">
        <v>190.5</v>
      </c>
      <c r="P12" s="313">
        <v>174.5</v>
      </c>
      <c r="Q12" s="313">
        <v>159.9</v>
      </c>
      <c r="R12" s="32"/>
      <c r="S12" s="32"/>
      <c r="T12" s="32"/>
      <c r="U12" s="32"/>
      <c r="V12" s="32"/>
      <c r="W12" s="32"/>
      <c r="X12" s="32"/>
      <c r="Y12" s="32"/>
      <c r="Z12" s="32"/>
      <c r="AA12" s="32"/>
      <c r="AB12" s="32"/>
      <c r="AC12" s="32"/>
      <c r="AD12" s="32"/>
    </row>
    <row r="13" spans="1:30" x14ac:dyDescent="0.25">
      <c r="B13" s="313">
        <v>5811</v>
      </c>
      <c r="C13" s="308" t="s">
        <v>62</v>
      </c>
      <c r="D13" s="308" t="s">
        <v>148</v>
      </c>
      <c r="E13" s="308" t="s">
        <v>56</v>
      </c>
      <c r="F13" s="308" t="s">
        <v>63</v>
      </c>
      <c r="G13" s="308" t="s">
        <v>184</v>
      </c>
      <c r="H13" s="308" t="s">
        <v>38</v>
      </c>
      <c r="I13" s="308" t="s">
        <v>1902</v>
      </c>
      <c r="J13" s="313">
        <v>554.6</v>
      </c>
      <c r="K13" s="313">
        <v>508.1</v>
      </c>
      <c r="L13" s="313">
        <v>465.6</v>
      </c>
      <c r="M13" s="313">
        <v>426.6</v>
      </c>
      <c r="N13" s="313">
        <v>390.8</v>
      </c>
      <c r="O13" s="313">
        <v>358.1</v>
      </c>
      <c r="P13" s="313">
        <v>328.1</v>
      </c>
      <c r="Q13" s="313">
        <v>300.60000000000002</v>
      </c>
      <c r="R13" s="32"/>
      <c r="S13" s="32"/>
      <c r="T13" s="32"/>
      <c r="U13" s="32"/>
      <c r="V13" s="32"/>
      <c r="W13" s="32"/>
      <c r="X13" s="32"/>
      <c r="Y13" s="32"/>
      <c r="Z13" s="32"/>
      <c r="AA13" s="32"/>
      <c r="AB13" s="32"/>
      <c r="AC13" s="32"/>
      <c r="AD13" s="32"/>
    </row>
    <row r="14" spans="1:30" ht="13.5" x14ac:dyDescent="0.25">
      <c r="B14"/>
      <c r="C14"/>
      <c r="D14"/>
      <c r="E14"/>
      <c r="F14"/>
      <c r="G14"/>
      <c r="H14"/>
      <c r="I14"/>
      <c r="J14"/>
      <c r="K14"/>
      <c r="L14"/>
      <c r="M14"/>
      <c r="N14"/>
      <c r="O14"/>
      <c r="P14"/>
      <c r="Q14"/>
      <c r="R14" s="32"/>
      <c r="S14" s="32"/>
      <c r="T14" s="32"/>
      <c r="U14" s="32"/>
      <c r="V14" s="32"/>
      <c r="W14" s="32"/>
      <c r="X14" s="32"/>
      <c r="Y14" s="32"/>
      <c r="Z14" s="32"/>
      <c r="AA14" s="32"/>
      <c r="AB14" s="32"/>
      <c r="AC14" s="32"/>
      <c r="AD14" s="32"/>
    </row>
    <row r="15" spans="1:30" ht="13.5" x14ac:dyDescent="0.25">
      <c r="B15"/>
      <c r="C15"/>
      <c r="D15"/>
      <c r="E15"/>
      <c r="F15"/>
      <c r="G15"/>
      <c r="H15"/>
      <c r="I15"/>
      <c r="J15"/>
      <c r="K15"/>
      <c r="L15"/>
      <c r="M15"/>
      <c r="N15"/>
      <c r="O15"/>
      <c r="P15"/>
      <c r="Q15"/>
      <c r="R15" s="32"/>
      <c r="S15" s="32"/>
      <c r="T15" s="32"/>
      <c r="U15" s="32"/>
      <c r="V15" s="32"/>
      <c r="W15" s="32"/>
      <c r="X15" s="32"/>
      <c r="Y15" s="32"/>
      <c r="Z15" s="32"/>
      <c r="AA15" s="32"/>
      <c r="AB15" s="32"/>
      <c r="AC15" s="32"/>
      <c r="AD15" s="32"/>
    </row>
    <row r="16" spans="1:30" ht="13.5" x14ac:dyDescent="0.25">
      <c r="B16"/>
      <c r="C16"/>
      <c r="D16"/>
      <c r="E16"/>
      <c r="F16"/>
      <c r="G16"/>
      <c r="H16"/>
      <c r="I16"/>
      <c r="J16"/>
      <c r="K16"/>
      <c r="L16"/>
      <c r="M16"/>
      <c r="N16"/>
      <c r="O16"/>
      <c r="P16"/>
      <c r="Q16"/>
      <c r="R16" s="32"/>
      <c r="S16" s="32"/>
      <c r="T16" s="32"/>
      <c r="U16" s="32"/>
      <c r="V16" s="32"/>
      <c r="W16" s="32"/>
      <c r="X16" s="32"/>
      <c r="Y16" s="32"/>
      <c r="Z16" s="32"/>
      <c r="AA16" s="32"/>
      <c r="AB16" s="32"/>
      <c r="AC16" s="32"/>
      <c r="AD16" s="32"/>
    </row>
    <row r="17" spans="2:30" ht="13.5" x14ac:dyDescent="0.25">
      <c r="B17"/>
      <c r="C17"/>
      <c r="D17"/>
      <c r="E17"/>
      <c r="F17"/>
      <c r="G17"/>
      <c r="H17"/>
      <c r="I17"/>
      <c r="J17"/>
      <c r="K17"/>
      <c r="L17"/>
      <c r="M17"/>
      <c r="N17"/>
      <c r="O17"/>
      <c r="P17"/>
      <c r="Q17"/>
      <c r="R17" s="32"/>
      <c r="S17" s="32"/>
      <c r="T17" s="32"/>
      <c r="U17" s="32"/>
      <c r="V17" s="32"/>
      <c r="W17" s="32"/>
      <c r="X17" s="32"/>
      <c r="Y17" s="32"/>
      <c r="Z17" s="32"/>
      <c r="AA17" s="32"/>
      <c r="AB17" s="32"/>
      <c r="AC17" s="32"/>
      <c r="AD17" s="32"/>
    </row>
    <row r="18" spans="2:30" ht="13.5" x14ac:dyDescent="0.25">
      <c r="B18"/>
      <c r="C18"/>
      <c r="D18"/>
      <c r="E18"/>
      <c r="F18"/>
      <c r="G18"/>
      <c r="H18"/>
      <c r="I18"/>
      <c r="J18"/>
      <c r="K18"/>
      <c r="L18"/>
      <c r="M18"/>
      <c r="N18"/>
      <c r="O18"/>
      <c r="P18"/>
      <c r="Q18"/>
      <c r="R18" s="32"/>
      <c r="S18" s="32"/>
      <c r="T18" s="32"/>
      <c r="U18" s="32"/>
      <c r="V18" s="32"/>
      <c r="W18" s="32"/>
      <c r="X18" s="32"/>
      <c r="Y18" s="32"/>
      <c r="Z18" s="32"/>
      <c r="AA18" s="32"/>
      <c r="AB18" s="32"/>
      <c r="AC18" s="32"/>
      <c r="AD18" s="32"/>
    </row>
    <row r="19" spans="2:30" ht="13.5" x14ac:dyDescent="0.25">
      <c r="B19"/>
      <c r="C19"/>
      <c r="D19"/>
      <c r="E19"/>
      <c r="F19"/>
      <c r="G19"/>
      <c r="H19"/>
      <c r="I19"/>
      <c r="J19"/>
      <c r="K19"/>
      <c r="L19"/>
      <c r="M19"/>
      <c r="N19"/>
      <c r="O19"/>
      <c r="P19"/>
      <c r="Q19"/>
      <c r="R19" s="32"/>
      <c r="S19" s="32"/>
      <c r="T19" s="32"/>
      <c r="U19" s="32"/>
      <c r="V19" s="32"/>
      <c r="W19" s="32"/>
      <c r="X19" s="32"/>
      <c r="Y19" s="32"/>
      <c r="Z19" s="32"/>
      <c r="AA19" s="32"/>
      <c r="AB19" s="32"/>
      <c r="AC19" s="32"/>
      <c r="AD19" s="32"/>
    </row>
    <row r="20" spans="2:30" ht="13.5" x14ac:dyDescent="0.25">
      <c r="B20"/>
      <c r="C20"/>
      <c r="D20"/>
      <c r="E20"/>
      <c r="F20"/>
      <c r="G20"/>
      <c r="H20"/>
      <c r="I20"/>
      <c r="J20"/>
      <c r="K20"/>
      <c r="L20"/>
      <c r="M20"/>
      <c r="N20"/>
      <c r="O20"/>
      <c r="P20"/>
      <c r="Q20"/>
      <c r="R20" s="32"/>
      <c r="S20" s="32"/>
      <c r="T20" s="32"/>
      <c r="U20" s="32"/>
      <c r="V20" s="32"/>
      <c r="W20" s="32"/>
      <c r="X20" s="32"/>
      <c r="Y20" s="32"/>
      <c r="Z20" s="32"/>
      <c r="AA20" s="32"/>
      <c r="AB20" s="32"/>
      <c r="AC20" s="32"/>
      <c r="AD20" s="32"/>
    </row>
    <row r="21" spans="2:30" ht="13.5" x14ac:dyDescent="0.25">
      <c r="B21"/>
      <c r="C21"/>
      <c r="D21"/>
      <c r="E21"/>
      <c r="F21"/>
      <c r="G21"/>
      <c r="H21"/>
      <c r="I21"/>
      <c r="J21"/>
      <c r="K21"/>
      <c r="L21"/>
      <c r="M21"/>
      <c r="N21"/>
      <c r="O21"/>
      <c r="P21"/>
      <c r="Q21"/>
      <c r="R21" s="32"/>
      <c r="S21" s="32"/>
      <c r="T21" s="32"/>
      <c r="U21" s="32"/>
      <c r="V21" s="32"/>
      <c r="W21" s="32"/>
      <c r="X21" s="32"/>
      <c r="Y21" s="32"/>
      <c r="Z21" s="32"/>
      <c r="AA21" s="32"/>
      <c r="AB21" s="32"/>
      <c r="AC21" s="32"/>
      <c r="AD21" s="32"/>
    </row>
    <row r="22" spans="2:30" ht="13.5" x14ac:dyDescent="0.25">
      <c r="B22"/>
      <c r="C22"/>
      <c r="D22"/>
      <c r="E22"/>
      <c r="F22"/>
      <c r="G22"/>
      <c r="H22"/>
      <c r="I22"/>
      <c r="J22"/>
      <c r="K22"/>
      <c r="L22"/>
      <c r="M22"/>
      <c r="N22"/>
      <c r="O22"/>
      <c r="P22"/>
      <c r="Q22"/>
      <c r="R22" s="32"/>
      <c r="S22" s="32"/>
      <c r="T22" s="32"/>
      <c r="U22" s="32"/>
      <c r="V22" s="32"/>
      <c r="W22" s="32"/>
      <c r="X22" s="32"/>
      <c r="Y22" s="32"/>
      <c r="Z22" s="32"/>
      <c r="AA22" s="32"/>
      <c r="AB22" s="32"/>
      <c r="AC22" s="32"/>
      <c r="AD22" s="32"/>
    </row>
    <row r="23" spans="2:30" ht="13.5" x14ac:dyDescent="0.25">
      <c r="B23"/>
      <c r="C23"/>
      <c r="D23"/>
      <c r="E23"/>
      <c r="F23"/>
      <c r="G23"/>
      <c r="H23"/>
      <c r="I23"/>
      <c r="J23"/>
      <c r="K23"/>
      <c r="L23"/>
      <c r="M23"/>
      <c r="N23"/>
      <c r="O23"/>
      <c r="P23"/>
      <c r="Q23"/>
      <c r="R23" s="32"/>
      <c r="S23" s="32"/>
      <c r="T23" s="32"/>
      <c r="U23" s="32"/>
      <c r="V23" s="32"/>
      <c r="W23" s="32"/>
      <c r="X23" s="32"/>
      <c r="Y23" s="32"/>
      <c r="Z23" s="32"/>
      <c r="AA23" s="32"/>
      <c r="AB23" s="32"/>
      <c r="AC23" s="32"/>
      <c r="AD23" s="32"/>
    </row>
    <row r="24" spans="2:30" ht="13.5" x14ac:dyDescent="0.25">
      <c r="B24"/>
      <c r="C24"/>
      <c r="D24"/>
      <c r="E24"/>
      <c r="F24"/>
      <c r="G24"/>
      <c r="H24"/>
      <c r="I24"/>
      <c r="J24"/>
      <c r="K24"/>
      <c r="L24"/>
      <c r="M24"/>
      <c r="N24"/>
      <c r="O24"/>
      <c r="P24"/>
      <c r="Q24"/>
      <c r="R24" s="32"/>
      <c r="S24" s="32"/>
      <c r="T24" s="32"/>
      <c r="U24" s="32"/>
      <c r="V24" s="32"/>
      <c r="W24" s="32"/>
      <c r="X24" s="32"/>
      <c r="Y24" s="32"/>
      <c r="Z24" s="32"/>
      <c r="AA24" s="32"/>
      <c r="AB24" s="32"/>
      <c r="AC24" s="32"/>
      <c r="AD24" s="32"/>
    </row>
    <row r="25" spans="2:30" ht="13.5" x14ac:dyDescent="0.25">
      <c r="B25"/>
      <c r="C25"/>
      <c r="D25"/>
      <c r="E25"/>
      <c r="F25"/>
      <c r="G25"/>
      <c r="H25"/>
      <c r="I25"/>
      <c r="J25"/>
      <c r="K25"/>
      <c r="L25"/>
      <c r="M25"/>
      <c r="N25"/>
      <c r="O25"/>
      <c r="P25"/>
      <c r="Q25"/>
      <c r="R25" s="32"/>
      <c r="S25" s="32"/>
      <c r="T25" s="32"/>
      <c r="U25" s="32"/>
      <c r="V25" s="32"/>
      <c r="W25" s="32"/>
      <c r="X25" s="32"/>
      <c r="Y25" s="32"/>
      <c r="Z25" s="32"/>
      <c r="AA25" s="32"/>
      <c r="AB25" s="32"/>
      <c r="AC25" s="32"/>
      <c r="AD25" s="32"/>
    </row>
    <row r="26" spans="2:30" ht="13.5" x14ac:dyDescent="0.25">
      <c r="B26"/>
      <c r="C26"/>
      <c r="D26"/>
      <c r="E26"/>
      <c r="F26"/>
      <c r="G26"/>
      <c r="H26"/>
      <c r="I26"/>
      <c r="J26"/>
      <c r="K26"/>
      <c r="L26"/>
      <c r="M26"/>
      <c r="N26"/>
      <c r="O26"/>
      <c r="P26"/>
      <c r="Q26"/>
      <c r="R26" s="32"/>
      <c r="S26" s="32"/>
      <c r="T26" s="32"/>
      <c r="U26" s="32"/>
      <c r="V26" s="32"/>
      <c r="W26" s="32"/>
      <c r="X26" s="32"/>
      <c r="Y26" s="32"/>
      <c r="Z26" s="32"/>
      <c r="AA26" s="32"/>
      <c r="AB26" s="32"/>
      <c r="AC26" s="32"/>
      <c r="AD26" s="32"/>
    </row>
    <row r="27" spans="2:30" ht="13.5" x14ac:dyDescent="0.25">
      <c r="B27"/>
      <c r="C27"/>
      <c r="D27"/>
      <c r="E27"/>
      <c r="F27"/>
      <c r="G27"/>
      <c r="H27"/>
      <c r="I27"/>
      <c r="J27"/>
      <c r="K27"/>
      <c r="L27"/>
      <c r="M27"/>
      <c r="N27"/>
      <c r="O27"/>
      <c r="P27"/>
      <c r="Q27"/>
      <c r="R27" s="32"/>
      <c r="S27" s="32"/>
      <c r="T27" s="32"/>
      <c r="U27" s="32"/>
      <c r="V27" s="32"/>
      <c r="W27" s="32"/>
      <c r="X27" s="32"/>
      <c r="Y27" s="32"/>
      <c r="Z27" s="32"/>
      <c r="AA27" s="32"/>
      <c r="AB27" s="32"/>
      <c r="AC27" s="32"/>
      <c r="AD27" s="32"/>
    </row>
    <row r="28" spans="2:30" ht="13.5" x14ac:dyDescent="0.25">
      <c r="B28"/>
      <c r="C28"/>
      <c r="D28"/>
      <c r="E28"/>
      <c r="F28"/>
      <c r="G28"/>
      <c r="H28"/>
      <c r="I28"/>
      <c r="J28"/>
      <c r="K28"/>
      <c r="L28"/>
      <c r="M28"/>
      <c r="N28"/>
      <c r="O28"/>
      <c r="P28"/>
      <c r="Q28"/>
      <c r="R28" s="32"/>
      <c r="S28" s="32"/>
      <c r="T28" s="32"/>
      <c r="U28" s="32"/>
      <c r="V28" s="32"/>
      <c r="W28" s="32"/>
      <c r="X28" s="32"/>
      <c r="Y28" s="32"/>
      <c r="Z28" s="32"/>
      <c r="AA28" s="32"/>
      <c r="AB28" s="32"/>
      <c r="AC28" s="32"/>
      <c r="AD28" s="32"/>
    </row>
    <row r="29" spans="2:30" x14ac:dyDescent="0.2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2:30" x14ac:dyDescent="0.25">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row>
    <row r="31" spans="2:30" x14ac:dyDescent="0.25">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row>
    <row r="32" spans="2:30" x14ac:dyDescent="0.25">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2:30" x14ac:dyDescent="0.2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row>
    <row r="34" spans="2:30" x14ac:dyDescent="0.25">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2:30" x14ac:dyDescent="0.25">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2:30" x14ac:dyDescent="0.2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7" spans="2:30" x14ac:dyDescent="0.2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row>
    <row r="38" spans="2:30" x14ac:dyDescent="0.2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row>
    <row r="39" spans="2:30" x14ac:dyDescent="0.2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row>
    <row r="40" spans="2:30" x14ac:dyDescent="0.2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row>
    <row r="41" spans="2:30" x14ac:dyDescent="0.2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row>
    <row r="42" spans="2:30" x14ac:dyDescent="0.25">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row>
    <row r="43" spans="2:30" x14ac:dyDescent="0.2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row>
    <row r="44" spans="2:30" x14ac:dyDescent="0.2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row>
    <row r="45" spans="2:30" x14ac:dyDescent="0.2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row>
    <row r="46" spans="2:30" x14ac:dyDescent="0.25">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row>
    <row r="47" spans="2:30" x14ac:dyDescent="0.25">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row>
    <row r="48" spans="2:30" x14ac:dyDescent="0.25">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row>
    <row r="49" spans="2:30" x14ac:dyDescent="0.25">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2:30" x14ac:dyDescent="0.25">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row>
    <row r="51" spans="2:30" x14ac:dyDescent="0.25">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row>
    <row r="52" spans="2:30" x14ac:dyDescent="0.25">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row>
    <row r="53" spans="2:30" x14ac:dyDescent="0.25">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row>
    <row r="54" spans="2:30" x14ac:dyDescent="0.25">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row>
    <row r="55" spans="2:30" x14ac:dyDescent="0.2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row>
    <row r="56" spans="2:30" x14ac:dyDescent="0.25">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row>
    <row r="57" spans="2:30"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row>
    <row r="58" spans="2:30" x14ac:dyDescent="0.2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row>
    <row r="59" spans="2:30" x14ac:dyDescent="0.25">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row>
    <row r="60" spans="2:30" x14ac:dyDescent="0.25">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row>
    <row r="61" spans="2:30" x14ac:dyDescent="0.25">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row>
    <row r="62" spans="2:30" x14ac:dyDescent="0.25">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row>
    <row r="63" spans="2:30" x14ac:dyDescent="0.25">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row>
    <row r="64" spans="2:30" x14ac:dyDescent="0.25">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row>
    <row r="65" spans="2:30" x14ac:dyDescent="0.25">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row>
    <row r="66" spans="2:30" x14ac:dyDescent="0.25">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2:30" x14ac:dyDescent="0.25">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row>
    <row r="68" spans="2:30" x14ac:dyDescent="0.25">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row>
    <row r="69" spans="2:30" x14ac:dyDescent="0.25">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row>
    <row r="70" spans="2:30" x14ac:dyDescent="0.25">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row>
    <row r="71" spans="2:30" x14ac:dyDescent="0.25">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2:30" x14ac:dyDescent="0.25">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row>
    <row r="73" spans="2:30" x14ac:dyDescent="0.25">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row>
    <row r="74" spans="2:30" x14ac:dyDescent="0.25">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row>
    <row r="75" spans="2:30" x14ac:dyDescent="0.25">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row>
    <row r="76" spans="2:30" x14ac:dyDescent="0.25">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row>
    <row r="77" spans="2:30" x14ac:dyDescent="0.25">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row>
    <row r="78" spans="2:30" x14ac:dyDescent="0.25">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row>
    <row r="79" spans="2:30" x14ac:dyDescent="0.25">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row>
    <row r="80" spans="2:30" x14ac:dyDescent="0.25">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row>
    <row r="81" spans="2:30" x14ac:dyDescent="0.25">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row>
    <row r="82" spans="2:30" x14ac:dyDescent="0.25">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row>
    <row r="83" spans="2:30" x14ac:dyDescent="0.25">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row>
    <row r="84" spans="2:30" x14ac:dyDescent="0.25">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row>
    <row r="85" spans="2:30" x14ac:dyDescent="0.25">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row>
    <row r="86" spans="2:30" x14ac:dyDescent="0.25">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row>
    <row r="87" spans="2:30" x14ac:dyDescent="0.25">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row>
    <row r="88" spans="2:30" x14ac:dyDescent="0.25">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row>
    <row r="89" spans="2:30" x14ac:dyDescent="0.25">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row>
    <row r="90" spans="2:30" x14ac:dyDescent="0.25">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row>
    <row r="91" spans="2:30" x14ac:dyDescent="0.25">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row>
    <row r="92" spans="2:30" x14ac:dyDescent="0.25">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row>
    <row r="93" spans="2:30" x14ac:dyDescent="0.25">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row>
    <row r="94" spans="2:30" x14ac:dyDescent="0.25">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row>
    <row r="95" spans="2:30" x14ac:dyDescent="0.25">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row>
    <row r="96" spans="2:30" x14ac:dyDescent="0.25">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row>
    <row r="97" spans="2:30" x14ac:dyDescent="0.25">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row>
    <row r="98" spans="2:30" x14ac:dyDescent="0.25">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row>
    <row r="99" spans="2:30" x14ac:dyDescent="0.25">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row>
    <row r="100" spans="2:30" x14ac:dyDescent="0.25">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row>
  </sheetData>
  <sheetProtection algorithmName="SHA-512" hashValue="DjG+gmAqrpK1pfAQBFY2aYe8IvvzGiqE4OckETpLxNCN64RoFQeXFdubDBTuUz+eTS1dUpcu8Bhvp0k+SdfgVQ==" saltValue="YjAQ4QthgrT8lLHATnz1RA==" spinCount="100000" sheet="1" objects="1" scenarios="1" pivotTables="0"/>
  <phoneticPr fontId="14" type="noConversion"/>
  <conditionalFormatting sqref="J9:AD10">
    <cfRule type="expression" dxfId="610" priority="2" stopIfTrue="1">
      <formula>J$10&lt;&gt;""</formula>
    </cfRule>
    <cfRule type="expression" dxfId="609" priority="3" stopIfTrue="1">
      <formula>J$10=""</formula>
    </cfRule>
  </conditionalFormatting>
  <conditionalFormatting sqref="J7:AD8">
    <cfRule type="expression" dxfId="608" priority="4" stopIfTrue="1">
      <formula>J$10&lt;&gt;""</formula>
    </cfRule>
    <cfRule type="expression" dxfId="607" priority="5" stopIfTrue="1">
      <formula>J$10=""</formula>
    </cfRule>
  </conditionalFormatting>
  <conditionalFormatting sqref="J6:AD6">
    <cfRule type="expression" dxfId="606" priority="6" stopIfTrue="1">
      <formula>J$10&lt;&gt;""</formula>
    </cfRule>
    <cfRule type="expression" dxfId="605" priority="7" stopIfTrue="1">
      <formula>J$10=""</formula>
    </cfRule>
  </conditionalFormatting>
  <conditionalFormatting sqref="J2:AD4">
    <cfRule type="expression" dxfId="604" priority="8" stopIfTrue="1">
      <formula>J$10&lt;&gt;""</formula>
    </cfRule>
    <cfRule type="expression" dxfId="603" priority="9" stopIfTrue="1">
      <formula>J$10=""</formula>
    </cfRule>
  </conditionalFormatting>
  <conditionalFormatting sqref="B11:B99 D11:I99">
    <cfRule type="expression" dxfId="602" priority="10" stopIfTrue="1">
      <formula>RIGHT($B11,1)="0"</formula>
    </cfRule>
    <cfRule type="expression" dxfId="601" priority="11" stopIfTrue="1">
      <formula>B11&lt;&gt;""</formula>
    </cfRule>
    <cfRule type="expression" dxfId="600" priority="12" stopIfTrue="1">
      <formula>$I11&lt;&gt;""</formula>
    </cfRule>
  </conditionalFormatting>
  <conditionalFormatting sqref="C11:C99">
    <cfRule type="expression" dxfId="599" priority="13" stopIfTrue="1">
      <formula>RIGHT($B11,1)="0"</formula>
    </cfRule>
    <cfRule type="expression" dxfId="598" priority="14" stopIfTrue="1">
      <formula>C11&lt;&gt;""</formula>
    </cfRule>
    <cfRule type="expression" dxfId="597" priority="15" stopIfTrue="1">
      <formula>$I11&lt;&gt;""</formula>
    </cfRule>
  </conditionalFormatting>
  <conditionalFormatting sqref="B10 C9:I10">
    <cfRule type="expression" dxfId="596" priority="16" stopIfTrue="1">
      <formula>TRUE</formula>
    </cfRule>
  </conditionalFormatting>
  <conditionalFormatting sqref="B9">
    <cfRule type="expression" dxfId="595" priority="17" stopIfTrue="1">
      <formula>TRUE</formula>
    </cfRule>
  </conditionalFormatting>
  <conditionalFormatting sqref="B100:I100">
    <cfRule type="expression" dxfId="594" priority="18" stopIfTrue="1">
      <formula>RIGHT($B100,1)="0"</formula>
    </cfRule>
    <cfRule type="expression" dxfId="593" priority="19" stopIfTrue="1">
      <formula>B100&lt;&gt;""</formula>
    </cfRule>
    <cfRule type="expression" dxfId="592" priority="20" stopIfTrue="1">
      <formula>$I100&lt;&gt;""</formula>
    </cfRule>
  </conditionalFormatting>
  <conditionalFormatting sqref="J29:AD100 R11:AD28">
    <cfRule type="expression" dxfId="591" priority="21" stopIfTrue="1">
      <formula>AND(RIGHT($B11,1)="0",J$10&lt;&gt;"")</formula>
    </cfRule>
    <cfRule type="expression" dxfId="590" priority="22" stopIfTrue="1">
      <formula>AND($I11&lt;&gt;"",J$10&lt;&gt;"")</formula>
    </cfRule>
    <cfRule type="expression" dxfId="589" priority="23" stopIfTrue="1">
      <formula>OR($I11="",J$10="")</formula>
    </cfRule>
  </conditionalFormatting>
  <conditionalFormatting pivot="1" sqref="J11:Q13">
    <cfRule type="expression" dxfId="588" priority="1" stopIfTrue="1">
      <formula>$J$11&lt;&gt;""</formula>
    </cfRule>
  </conditionalFormatting>
  <pageMargins left="0.39370078740157483" right="0" top="0.59055118110236227" bottom="0.98425196850393704" header="0" footer="0.51181102362204722"/>
  <pageSetup paperSize="9"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2"/>
  </sheetPr>
  <dimension ref="A1:AB100"/>
  <sheetViews>
    <sheetView showGridLines="0" showRowColHeaders="0" workbookViewId="0"/>
  </sheetViews>
  <sheetFormatPr defaultRowHeight="12.75" x14ac:dyDescent="0.25"/>
  <cols>
    <col min="1" max="1" width="1.42578125" style="25" customWidth="1"/>
    <col min="2" max="2" width="8.5703125" style="28" hidden="1" customWidth="1"/>
    <col min="3" max="3" width="35.85546875" style="28" customWidth="1"/>
    <col min="4" max="4" width="12.140625" style="28" hidden="1" customWidth="1"/>
    <col min="5" max="5" width="16.28515625" style="28" hidden="1" customWidth="1"/>
    <col min="6" max="6" width="12.5703125" style="28" hidden="1" customWidth="1"/>
    <col min="7" max="7" width="10.140625" style="25" customWidth="1"/>
    <col min="8" max="8" width="7.42578125" style="25" customWidth="1"/>
    <col min="9" max="9" width="10.7109375" style="25" customWidth="1"/>
    <col min="10" max="10" width="8.85546875" style="25" customWidth="1"/>
    <col min="11" max="11" width="9.28515625" style="25" customWidth="1"/>
    <col min="12" max="12" width="9.140625" style="25" customWidth="1"/>
    <col min="13" max="13" width="8.85546875" style="25" customWidth="1"/>
    <col min="14" max="21" width="8.7109375" style="25" bestFit="1" customWidth="1"/>
    <col min="22" max="28" width="6.140625" style="25" customWidth="1"/>
    <col min="29" max="16384" width="9.140625" style="25"/>
  </cols>
  <sheetData>
    <row r="1" spans="1:28" s="4" customFormat="1" ht="7.5" customHeight="1" x14ac:dyDescent="0.2">
      <c r="A1" s="1"/>
      <c r="B1" s="1"/>
      <c r="C1" s="1"/>
      <c r="D1" s="1"/>
      <c r="E1" s="1"/>
      <c r="F1" s="1"/>
      <c r="G1" s="1"/>
      <c r="H1" s="1"/>
      <c r="I1" s="1"/>
      <c r="J1" s="1"/>
      <c r="K1" s="1"/>
      <c r="L1" s="1"/>
      <c r="M1" s="1"/>
      <c r="N1" s="1"/>
      <c r="O1" s="1"/>
      <c r="P1" s="1"/>
      <c r="Q1" s="1"/>
      <c r="R1" s="1"/>
      <c r="S1" s="1"/>
      <c r="T1" s="1"/>
    </row>
    <row r="2" spans="1:28" s="4" customFormat="1" ht="13.5" customHeight="1" x14ac:dyDescent="0.25">
      <c r="A2" s="5"/>
      <c r="B2" s="100"/>
      <c r="C2" s="100"/>
      <c r="D2" s="100"/>
      <c r="E2" s="100"/>
      <c r="F2" s="100"/>
      <c r="G2" s="100"/>
      <c r="H2" s="100"/>
      <c r="I2" s="100"/>
      <c r="J2" s="100"/>
      <c r="K2" s="100"/>
      <c r="L2" s="100"/>
      <c r="M2" s="100"/>
      <c r="N2" s="100"/>
      <c r="O2" s="100"/>
      <c r="P2" s="100"/>
      <c r="Q2" s="100"/>
      <c r="R2" s="100"/>
      <c r="S2" s="32"/>
      <c r="T2" s="100"/>
      <c r="U2" s="47"/>
      <c r="V2" s="47"/>
      <c r="W2" s="47"/>
      <c r="X2" s="47"/>
      <c r="Y2" s="47"/>
      <c r="Z2" s="47"/>
      <c r="AA2" s="47"/>
      <c r="AB2" s="47"/>
    </row>
    <row r="3" spans="1:28" s="4" customFormat="1" ht="13.5" customHeight="1" x14ac:dyDescent="0.25">
      <c r="A3" s="5"/>
      <c r="B3" s="100"/>
      <c r="C3" s="100"/>
      <c r="D3" s="100"/>
      <c r="E3" s="100"/>
      <c r="F3" s="100"/>
      <c r="G3" s="100"/>
      <c r="H3" s="100"/>
      <c r="I3" s="100"/>
      <c r="J3" s="100"/>
      <c r="K3" s="100"/>
      <c r="L3" s="100"/>
      <c r="M3" s="100"/>
      <c r="N3" s="100"/>
      <c r="O3" s="100"/>
      <c r="P3" s="100"/>
      <c r="Q3" s="100"/>
      <c r="R3" s="100"/>
      <c r="S3" s="32"/>
      <c r="T3" s="100"/>
      <c r="U3" s="47"/>
      <c r="V3" s="47"/>
      <c r="W3" s="47"/>
      <c r="X3" s="47"/>
      <c r="Y3" s="47"/>
      <c r="Z3" s="47"/>
      <c r="AA3" s="47"/>
      <c r="AB3" s="47"/>
    </row>
    <row r="4" spans="1:28" s="4" customFormat="1" ht="12.75" customHeight="1" x14ac:dyDescent="0.25">
      <c r="A4" s="5"/>
      <c r="B4" s="100"/>
      <c r="C4" s="100"/>
      <c r="D4" s="100"/>
      <c r="E4" s="100"/>
      <c r="F4" s="100"/>
      <c r="G4" s="100"/>
      <c r="H4" s="100"/>
      <c r="I4" s="100"/>
      <c r="J4" s="100"/>
      <c r="K4" s="100"/>
      <c r="L4" s="100"/>
      <c r="M4" s="100"/>
      <c r="N4" s="100"/>
      <c r="O4" s="100"/>
      <c r="P4" s="100"/>
      <c r="Q4" s="100"/>
      <c r="R4" s="100"/>
      <c r="S4" s="32"/>
      <c r="T4" s="100"/>
      <c r="U4" s="47"/>
      <c r="V4" s="47"/>
      <c r="W4" s="47"/>
      <c r="X4" s="47"/>
      <c r="Y4" s="47"/>
      <c r="Z4" s="47"/>
      <c r="AA4" s="47"/>
      <c r="AB4" s="47"/>
    </row>
    <row r="5" spans="1:28" s="4" customFormat="1" ht="4.5" customHeight="1" x14ac:dyDescent="0.25">
      <c r="A5" s="5"/>
      <c r="B5" s="5"/>
      <c r="C5" s="5"/>
      <c r="D5" s="5"/>
      <c r="E5" s="5"/>
      <c r="F5" s="5"/>
      <c r="G5" s="5"/>
      <c r="H5" s="5"/>
      <c r="I5" s="5"/>
      <c r="J5" s="5"/>
      <c r="K5" s="5"/>
      <c r="L5" s="5"/>
      <c r="M5" s="5"/>
      <c r="N5" s="5"/>
      <c r="O5" s="5"/>
      <c r="P5" s="5"/>
      <c r="Q5" s="5"/>
      <c r="R5" s="5"/>
      <c r="S5" s="32"/>
      <c r="T5" s="5"/>
      <c r="U5" s="5"/>
      <c r="V5" s="5"/>
      <c r="W5" s="5"/>
      <c r="X5" s="5"/>
      <c r="Y5" s="5"/>
      <c r="Z5" s="5"/>
      <c r="AA5" s="5"/>
      <c r="AB5" s="5"/>
    </row>
    <row r="6" spans="1:28" s="4" customFormat="1" ht="3.75" customHeight="1" x14ac:dyDescent="0.25">
      <c r="A6" s="5"/>
      <c r="B6" s="40"/>
      <c r="C6" s="40"/>
      <c r="D6" s="40"/>
      <c r="E6" s="40"/>
      <c r="F6" s="40"/>
      <c r="G6" s="40"/>
      <c r="H6" s="40"/>
      <c r="I6" s="40"/>
      <c r="J6" s="40"/>
      <c r="K6" s="40"/>
      <c r="L6" s="40"/>
      <c r="M6" s="40"/>
      <c r="N6" s="40"/>
      <c r="O6" s="40"/>
      <c r="P6" s="40"/>
      <c r="Q6" s="40"/>
      <c r="R6" s="40"/>
      <c r="S6" s="32"/>
      <c r="T6" s="40"/>
      <c r="U6" s="40"/>
      <c r="V6" s="40"/>
      <c r="W6" s="40"/>
      <c r="X6" s="40"/>
      <c r="Y6" s="40"/>
      <c r="Z6" s="40"/>
      <c r="AA6" s="40"/>
      <c r="AB6" s="40"/>
    </row>
    <row r="7" spans="1:28" s="43" customFormat="1" ht="10.5" customHeight="1" x14ac:dyDescent="0.25">
      <c r="A7" s="42"/>
      <c r="B7" s="41"/>
      <c r="C7" s="98" t="str">
        <f ca="1">CONCATENATE("Price List applicable for ",Data!A9,". Effective from ",Data!A11,". ")</f>
        <v xml:space="preserve">Price List applicable for Russian Federation. Effective from January 1st 2016. </v>
      </c>
      <c r="D7" s="41"/>
      <c r="E7" s="41"/>
      <c r="F7" s="41"/>
      <c r="G7" s="41"/>
      <c r="H7" s="41"/>
      <c r="I7" s="41"/>
      <c r="J7" s="41"/>
      <c r="K7" s="342"/>
      <c r="L7" s="342"/>
      <c r="M7" s="342"/>
      <c r="N7" s="342"/>
      <c r="O7" s="342"/>
      <c r="P7" s="342"/>
      <c r="Q7" s="342"/>
      <c r="R7" s="45"/>
      <c r="S7" s="32"/>
      <c r="T7" s="45"/>
      <c r="U7" s="45"/>
      <c r="V7" s="45"/>
      <c r="W7" s="45"/>
      <c r="X7" s="45"/>
      <c r="Y7" s="45"/>
      <c r="Z7" s="45"/>
      <c r="AA7" s="45"/>
      <c r="AB7" s="45"/>
    </row>
    <row r="8" spans="1:28" s="44" customFormat="1" ht="10.5" customHeight="1" x14ac:dyDescent="0.25">
      <c r="B8" s="45"/>
      <c r="C8" s="99" t="str">
        <f ca="1">CONCATENATE(Data!A5,". ",Data!A7)</f>
        <v>Kaspersky Lab. 39A/3 Leningradskoe Shosse Moscow, 125212. sales@kaspersky.com</v>
      </c>
      <c r="D8" s="45"/>
      <c r="E8" s="45"/>
      <c r="F8" s="45"/>
      <c r="G8" s="45"/>
      <c r="H8" s="45"/>
      <c r="I8" s="45"/>
      <c r="J8" s="41"/>
      <c r="K8" s="342"/>
      <c r="L8" s="342"/>
      <c r="M8" s="342"/>
      <c r="N8" s="342"/>
      <c r="O8" s="342"/>
      <c r="P8" s="342"/>
      <c r="Q8" s="342"/>
      <c r="R8" s="45"/>
      <c r="S8" s="32"/>
      <c r="T8" s="45"/>
      <c r="U8" s="45"/>
      <c r="V8" s="45"/>
      <c r="W8" s="45"/>
      <c r="X8" s="45"/>
      <c r="Y8" s="45"/>
      <c r="Z8" s="45"/>
      <c r="AA8" s="45"/>
      <c r="AB8" s="45"/>
    </row>
    <row r="9" spans="1:28" s="32" customFormat="1" ht="13.5" x14ac:dyDescent="0.25">
      <c r="B9" s="333" t="s">
        <v>214</v>
      </c>
      <c r="C9" s="334"/>
      <c r="D9" s="334"/>
      <c r="E9" s="334"/>
      <c r="F9" s="334"/>
      <c r="G9" s="334"/>
      <c r="H9" s="334"/>
      <c r="I9" s="334"/>
      <c r="J9" s="332" t="s">
        <v>209</v>
      </c>
      <c r="K9" s="326"/>
      <c r="L9" s="326"/>
      <c r="M9" s="326"/>
      <c r="N9" s="326"/>
      <c r="O9" s="326"/>
      <c r="P9" s="326"/>
      <c r="Q9" s="326"/>
      <c r="R9" s="309"/>
      <c r="S9"/>
      <c r="T9"/>
      <c r="U9"/>
      <c r="V9"/>
    </row>
    <row r="10" spans="1:28" s="32" customFormat="1" ht="51" x14ac:dyDescent="0.25">
      <c r="B10" s="333" t="s">
        <v>126</v>
      </c>
      <c r="C10" s="335" t="s">
        <v>127</v>
      </c>
      <c r="D10" s="335" t="s">
        <v>128</v>
      </c>
      <c r="E10" s="335" t="s">
        <v>208</v>
      </c>
      <c r="F10" s="335" t="s">
        <v>207</v>
      </c>
      <c r="G10" s="335" t="s">
        <v>130</v>
      </c>
      <c r="H10" s="335" t="s">
        <v>212</v>
      </c>
      <c r="I10" s="335" t="s">
        <v>132</v>
      </c>
      <c r="J10" s="336" t="s">
        <v>300</v>
      </c>
      <c r="K10" s="337" t="s">
        <v>302</v>
      </c>
      <c r="L10" s="337" t="s">
        <v>304</v>
      </c>
      <c r="M10" s="337" t="s">
        <v>306</v>
      </c>
      <c r="N10" s="338" t="s">
        <v>308</v>
      </c>
      <c r="O10" s="338" t="s">
        <v>46</v>
      </c>
      <c r="P10" s="338" t="s">
        <v>202</v>
      </c>
      <c r="Q10" s="338" t="s">
        <v>48</v>
      </c>
      <c r="R10" s="338" t="s">
        <v>50</v>
      </c>
      <c r="S10"/>
      <c r="T10"/>
      <c r="U10"/>
      <c r="V10"/>
      <c r="W10" s="33"/>
      <c r="X10" s="33"/>
      <c r="Y10" s="33"/>
      <c r="Z10" s="33"/>
      <c r="AA10" s="33"/>
      <c r="AB10" s="33"/>
    </row>
    <row r="11" spans="1:28" ht="13.5" x14ac:dyDescent="0.25">
      <c r="B11" s="311">
        <v>7700</v>
      </c>
      <c r="C11" s="307" t="s">
        <v>1723</v>
      </c>
      <c r="D11" s="307" t="s">
        <v>144</v>
      </c>
      <c r="E11" s="307" t="s">
        <v>144</v>
      </c>
      <c r="F11" s="307" t="s">
        <v>144</v>
      </c>
      <c r="G11" s="307" t="s">
        <v>144</v>
      </c>
      <c r="H11" s="307" t="s">
        <v>144</v>
      </c>
      <c r="I11" s="307" t="s">
        <v>144</v>
      </c>
      <c r="J11" s="313"/>
      <c r="K11" s="313"/>
      <c r="L11" s="313"/>
      <c r="M11" s="313"/>
      <c r="N11" s="313"/>
      <c r="O11" s="313"/>
      <c r="P11" s="313"/>
      <c r="Q11" s="313"/>
      <c r="R11" s="313"/>
      <c r="S11"/>
      <c r="T11"/>
      <c r="U11"/>
      <c r="V11"/>
      <c r="W11" s="32"/>
      <c r="X11" s="32"/>
      <c r="Y11" s="32"/>
      <c r="Z11" s="32"/>
      <c r="AA11" s="32"/>
      <c r="AB11" s="32"/>
    </row>
    <row r="12" spans="1:28" ht="13.5" x14ac:dyDescent="0.25">
      <c r="B12" s="313">
        <v>7702</v>
      </c>
      <c r="C12" s="307" t="s">
        <v>1732</v>
      </c>
      <c r="D12" s="307" t="s">
        <v>1724</v>
      </c>
      <c r="E12" s="307" t="s">
        <v>45</v>
      </c>
      <c r="F12" s="307" t="s">
        <v>1724</v>
      </c>
      <c r="G12" s="307" t="s">
        <v>184</v>
      </c>
      <c r="H12" s="307" t="s">
        <v>38</v>
      </c>
      <c r="I12" s="307" t="s">
        <v>1734</v>
      </c>
      <c r="J12" s="313">
        <v>1211760</v>
      </c>
      <c r="K12" s="313">
        <v>633600</v>
      </c>
      <c r="L12" s="313">
        <v>439560</v>
      </c>
      <c r="M12" s="313">
        <v>368280</v>
      </c>
      <c r="N12" s="313">
        <v>307560</v>
      </c>
      <c r="O12" s="313">
        <v>277200</v>
      </c>
      <c r="P12" s="313">
        <v>261360</v>
      </c>
      <c r="Q12" s="313">
        <v>257400</v>
      </c>
      <c r="R12" s="313">
        <v>248160</v>
      </c>
      <c r="S12"/>
      <c r="T12"/>
      <c r="U12"/>
      <c r="V12"/>
      <c r="W12" s="32"/>
      <c r="X12" s="32"/>
      <c r="Y12" s="32"/>
      <c r="Z12" s="32"/>
      <c r="AA12" s="32"/>
      <c r="AB12" s="32"/>
    </row>
    <row r="13" spans="1:28" ht="13.5" x14ac:dyDescent="0.25">
      <c r="B13" s="313">
        <v>7703</v>
      </c>
      <c r="C13" s="307" t="s">
        <v>1753</v>
      </c>
      <c r="D13" s="307" t="s">
        <v>1724</v>
      </c>
      <c r="E13" s="307" t="s">
        <v>45</v>
      </c>
      <c r="F13" s="307" t="s">
        <v>1724</v>
      </c>
      <c r="G13" s="307" t="s">
        <v>184</v>
      </c>
      <c r="H13" s="307" t="s">
        <v>38</v>
      </c>
      <c r="I13" s="307" t="s">
        <v>1755</v>
      </c>
      <c r="J13" s="313">
        <v>2566080</v>
      </c>
      <c r="K13" s="313">
        <v>1339800</v>
      </c>
      <c r="L13" s="313">
        <v>929280</v>
      </c>
      <c r="M13" s="313">
        <v>778800</v>
      </c>
      <c r="N13" s="313">
        <v>649440</v>
      </c>
      <c r="O13" s="313">
        <v>584760</v>
      </c>
      <c r="P13" s="313">
        <v>550440</v>
      </c>
      <c r="Q13" s="313">
        <v>542520</v>
      </c>
      <c r="R13" s="313">
        <v>521400</v>
      </c>
      <c r="S13"/>
      <c r="T13"/>
      <c r="U13"/>
      <c r="V13"/>
      <c r="W13" s="32"/>
      <c r="X13" s="32"/>
      <c r="Y13" s="32"/>
      <c r="Z13" s="32"/>
      <c r="AA13" s="32"/>
      <c r="AB13" s="32"/>
    </row>
    <row r="14" spans="1:28" ht="13.5" x14ac:dyDescent="0.25">
      <c r="B14" s="313">
        <v>7704</v>
      </c>
      <c r="C14" s="307" t="s">
        <v>2204</v>
      </c>
      <c r="D14" s="307" t="s">
        <v>1724</v>
      </c>
      <c r="E14" s="307" t="s">
        <v>45</v>
      </c>
      <c r="F14" s="307" t="s">
        <v>1724</v>
      </c>
      <c r="G14" s="307" t="s">
        <v>184</v>
      </c>
      <c r="H14" s="307" t="s">
        <v>38</v>
      </c>
      <c r="I14" s="307" t="s">
        <v>2175</v>
      </c>
      <c r="J14" s="313">
        <v>5132160</v>
      </c>
      <c r="K14" s="313">
        <v>2679600</v>
      </c>
      <c r="L14" s="313">
        <v>1858560</v>
      </c>
      <c r="M14" s="313">
        <v>1557600</v>
      </c>
      <c r="N14" s="313">
        <v>1298880</v>
      </c>
      <c r="O14" s="313">
        <v>1169520</v>
      </c>
      <c r="P14" s="313">
        <v>1100880</v>
      </c>
      <c r="Q14" s="313">
        <v>1085040</v>
      </c>
      <c r="R14" s="313">
        <v>1042800</v>
      </c>
      <c r="S14"/>
      <c r="T14"/>
      <c r="U14"/>
      <c r="V14"/>
      <c r="W14" s="32"/>
      <c r="X14" s="32"/>
      <c r="Y14" s="32"/>
      <c r="Z14" s="32"/>
      <c r="AA14" s="32"/>
      <c r="AB14" s="32"/>
    </row>
    <row r="15" spans="1:28" ht="13.5" x14ac:dyDescent="0.25">
      <c r="B15" s="313">
        <v>7705</v>
      </c>
      <c r="C15" s="307" t="s">
        <v>1774</v>
      </c>
      <c r="D15" s="307" t="s">
        <v>1724</v>
      </c>
      <c r="E15" s="307" t="s">
        <v>45</v>
      </c>
      <c r="F15" s="307" t="s">
        <v>1724</v>
      </c>
      <c r="G15" s="307" t="s">
        <v>184</v>
      </c>
      <c r="H15" s="307" t="s">
        <v>1775</v>
      </c>
      <c r="I15" s="307" t="s">
        <v>1773</v>
      </c>
      <c r="J15" s="313">
        <v>450000</v>
      </c>
      <c r="K15" s="313">
        <v>450000</v>
      </c>
      <c r="L15" s="313">
        <v>450000</v>
      </c>
      <c r="M15" s="313"/>
      <c r="N15" s="313"/>
      <c r="O15" s="313"/>
      <c r="P15" s="313"/>
      <c r="Q15" s="313"/>
      <c r="R15" s="313"/>
      <c r="S15"/>
      <c r="T15"/>
      <c r="U15"/>
      <c r="V15"/>
      <c r="W15" s="32"/>
      <c r="X15" s="32"/>
      <c r="Y15" s="32"/>
      <c r="Z15" s="32"/>
      <c r="AA15" s="32"/>
      <c r="AB15" s="32"/>
    </row>
    <row r="16" spans="1:28" ht="13.5" x14ac:dyDescent="0.25">
      <c r="B16" s="313">
        <v>7706</v>
      </c>
      <c r="C16" s="307" t="s">
        <v>2205</v>
      </c>
      <c r="D16" s="307" t="s">
        <v>1724</v>
      </c>
      <c r="E16" s="307" t="s">
        <v>45</v>
      </c>
      <c r="F16" s="307" t="s">
        <v>242</v>
      </c>
      <c r="G16" s="307" t="s">
        <v>184</v>
      </c>
      <c r="H16" s="307" t="s">
        <v>38</v>
      </c>
      <c r="I16" s="307" t="s">
        <v>2195</v>
      </c>
      <c r="J16" s="313">
        <v>450000</v>
      </c>
      <c r="K16" s="313">
        <v>450000</v>
      </c>
      <c r="L16" s="313">
        <v>450000</v>
      </c>
      <c r="M16" s="313">
        <v>450000</v>
      </c>
      <c r="N16" s="313">
        <v>450000</v>
      </c>
      <c r="O16" s="313">
        <v>450000</v>
      </c>
      <c r="P16" s="313">
        <v>450000</v>
      </c>
      <c r="Q16" s="313">
        <v>450000</v>
      </c>
      <c r="R16" s="313">
        <v>450000</v>
      </c>
      <c r="S16"/>
      <c r="T16"/>
      <c r="U16"/>
      <c r="V16"/>
      <c r="W16" s="32"/>
      <c r="X16" s="32"/>
      <c r="Y16" s="32"/>
      <c r="Z16" s="32"/>
      <c r="AA16" s="32"/>
      <c r="AB16" s="32"/>
    </row>
    <row r="17" spans="2:28" ht="13.5" x14ac:dyDescent="0.25">
      <c r="B17" s="313">
        <v>7707</v>
      </c>
      <c r="C17" s="308" t="s">
        <v>1778</v>
      </c>
      <c r="D17" s="308" t="s">
        <v>1724</v>
      </c>
      <c r="E17" s="308" t="s">
        <v>45</v>
      </c>
      <c r="F17" s="308" t="s">
        <v>1724</v>
      </c>
      <c r="G17" s="308" t="s">
        <v>242</v>
      </c>
      <c r="H17" s="308" t="s">
        <v>242</v>
      </c>
      <c r="I17" s="308" t="s">
        <v>2207</v>
      </c>
      <c r="J17" s="313">
        <v>288000</v>
      </c>
      <c r="K17" s="313">
        <v>151200</v>
      </c>
      <c r="L17" s="313">
        <v>108000</v>
      </c>
      <c r="M17" s="313">
        <v>93600</v>
      </c>
      <c r="N17" s="313">
        <v>79200</v>
      </c>
      <c r="O17" s="313">
        <v>72000</v>
      </c>
      <c r="P17" s="313">
        <v>68400</v>
      </c>
      <c r="Q17" s="313">
        <v>68400</v>
      </c>
      <c r="R17" s="313">
        <v>68400</v>
      </c>
      <c r="S17"/>
      <c r="T17"/>
      <c r="U17"/>
      <c r="V17"/>
      <c r="W17" s="32"/>
      <c r="X17" s="32"/>
      <c r="Y17" s="32"/>
      <c r="Z17" s="32"/>
      <c r="AA17" s="32"/>
      <c r="AB17" s="32"/>
    </row>
    <row r="18" spans="2:28" ht="13.5" x14ac:dyDescent="0.25">
      <c r="B18"/>
      <c r="C18"/>
      <c r="D18"/>
      <c r="E18"/>
      <c r="F18"/>
      <c r="G18"/>
      <c r="H18"/>
      <c r="I18"/>
      <c r="J18"/>
      <c r="K18"/>
      <c r="L18"/>
      <c r="M18"/>
      <c r="N18"/>
      <c r="O18"/>
      <c r="P18"/>
      <c r="Q18"/>
      <c r="R18"/>
      <c r="S18"/>
      <c r="T18"/>
      <c r="U18"/>
      <c r="V18"/>
      <c r="W18" s="32"/>
      <c r="X18" s="32"/>
      <c r="Y18" s="32"/>
      <c r="Z18" s="32"/>
      <c r="AA18" s="32"/>
      <c r="AB18" s="32"/>
    </row>
    <row r="19" spans="2:28" ht="13.5" x14ac:dyDescent="0.25">
      <c r="B19"/>
      <c r="C19"/>
      <c r="D19"/>
      <c r="E19"/>
      <c r="F19"/>
      <c r="G19"/>
      <c r="H19"/>
      <c r="I19"/>
      <c r="J19"/>
      <c r="K19"/>
      <c r="L19"/>
      <c r="M19"/>
      <c r="N19"/>
      <c r="O19"/>
      <c r="P19"/>
      <c r="Q19"/>
      <c r="R19"/>
      <c r="S19"/>
      <c r="T19"/>
      <c r="U19"/>
      <c r="V19"/>
      <c r="W19" s="32"/>
      <c r="X19" s="32"/>
      <c r="Y19" s="32"/>
      <c r="Z19" s="32"/>
      <c r="AA19" s="32"/>
      <c r="AB19" s="32"/>
    </row>
    <row r="20" spans="2:28" ht="13.5" x14ac:dyDescent="0.25">
      <c r="B20"/>
      <c r="C20"/>
      <c r="D20"/>
      <c r="E20"/>
      <c r="F20"/>
      <c r="G20"/>
      <c r="H20"/>
      <c r="I20"/>
      <c r="J20"/>
      <c r="K20"/>
      <c r="L20"/>
      <c r="M20"/>
      <c r="N20"/>
      <c r="O20"/>
      <c r="P20"/>
      <c r="Q20"/>
      <c r="R20"/>
      <c r="S20"/>
      <c r="T20" s="156"/>
      <c r="U20"/>
      <c r="V20"/>
      <c r="W20" s="32"/>
      <c r="X20" s="32"/>
      <c r="Y20" s="32"/>
      <c r="Z20" s="32"/>
      <c r="AA20" s="32"/>
      <c r="AB20" s="32"/>
    </row>
    <row r="21" spans="2:28" ht="13.5" x14ac:dyDescent="0.25">
      <c r="B21"/>
      <c r="C21"/>
      <c r="D21"/>
      <c r="E21"/>
      <c r="F21"/>
      <c r="G21"/>
      <c r="H21"/>
      <c r="I21"/>
      <c r="J21"/>
      <c r="K21"/>
      <c r="L21"/>
      <c r="M21"/>
      <c r="N21"/>
      <c r="O21"/>
      <c r="P21"/>
      <c r="Q21"/>
      <c r="R21"/>
      <c r="S21"/>
      <c r="T21" s="156"/>
      <c r="U21"/>
      <c r="V21"/>
      <c r="W21" s="32"/>
      <c r="X21" s="32"/>
      <c r="Y21" s="32"/>
      <c r="Z21" s="32"/>
      <c r="AA21" s="32"/>
      <c r="AB21" s="32"/>
    </row>
    <row r="22" spans="2:28" ht="13.5" x14ac:dyDescent="0.25">
      <c r="B22"/>
      <c r="C22"/>
      <c r="D22"/>
      <c r="E22"/>
      <c r="F22"/>
      <c r="G22"/>
      <c r="H22"/>
      <c r="I22"/>
      <c r="J22"/>
      <c r="K22"/>
      <c r="L22"/>
      <c r="M22"/>
      <c r="N22"/>
      <c r="O22"/>
      <c r="P22"/>
      <c r="Q22"/>
      <c r="R22"/>
      <c r="S22" s="156"/>
      <c r="T22" s="156"/>
      <c r="U22"/>
      <c r="V22"/>
      <c r="W22" s="32"/>
      <c r="X22" s="32"/>
      <c r="Y22" s="32"/>
      <c r="Z22" s="32"/>
      <c r="AA22" s="32"/>
      <c r="AB22" s="32"/>
    </row>
    <row r="23" spans="2:28" ht="13.5" x14ac:dyDescent="0.25">
      <c r="B23"/>
      <c r="C23"/>
      <c r="D23"/>
      <c r="E23"/>
      <c r="F23"/>
      <c r="G23"/>
      <c r="H23"/>
      <c r="I23"/>
      <c r="J23"/>
      <c r="K23"/>
      <c r="L23"/>
      <c r="M23"/>
      <c r="N23"/>
      <c r="O23"/>
      <c r="P23"/>
      <c r="Q23"/>
      <c r="R23"/>
      <c r="S23" s="156"/>
      <c r="T23" s="156"/>
      <c r="U23"/>
      <c r="V23"/>
      <c r="W23" s="32"/>
      <c r="X23" s="32"/>
      <c r="Y23" s="32"/>
      <c r="Z23" s="32"/>
      <c r="AA23" s="32"/>
      <c r="AB23" s="32"/>
    </row>
    <row r="24" spans="2:28" ht="13.5" x14ac:dyDescent="0.25">
      <c r="B24"/>
      <c r="C24"/>
      <c r="D24"/>
      <c r="E24"/>
      <c r="F24"/>
      <c r="G24"/>
      <c r="H24"/>
      <c r="I24"/>
      <c r="J24"/>
      <c r="K24"/>
      <c r="L24"/>
      <c r="M24"/>
      <c r="N24"/>
      <c r="O24"/>
      <c r="P24"/>
      <c r="Q24"/>
      <c r="R24"/>
      <c r="S24" s="156"/>
      <c r="T24" s="156"/>
      <c r="U24"/>
      <c r="V24"/>
      <c r="W24" s="32"/>
      <c r="X24" s="32"/>
      <c r="Y24" s="32"/>
      <c r="Z24" s="32"/>
      <c r="AA24" s="32"/>
      <c r="AB24" s="32"/>
    </row>
    <row r="25" spans="2:28" ht="13.5" x14ac:dyDescent="0.25">
      <c r="B25"/>
      <c r="C25"/>
      <c r="D25"/>
      <c r="E25"/>
      <c r="F25"/>
      <c r="G25"/>
      <c r="H25"/>
      <c r="I25"/>
      <c r="J25"/>
      <c r="K25"/>
      <c r="L25"/>
      <c r="M25"/>
      <c r="N25"/>
      <c r="O25"/>
      <c r="P25"/>
      <c r="Q25"/>
      <c r="R25"/>
      <c r="S25" s="156"/>
      <c r="T25" s="156"/>
      <c r="U25"/>
      <c r="V25"/>
      <c r="W25" s="32"/>
      <c r="X25" s="32"/>
      <c r="Y25" s="32"/>
      <c r="Z25" s="32"/>
      <c r="AA25" s="32"/>
      <c r="AB25" s="32"/>
    </row>
    <row r="26" spans="2:28" ht="13.5" x14ac:dyDescent="0.25">
      <c r="B26"/>
      <c r="C26"/>
      <c r="D26"/>
      <c r="E26"/>
      <c r="F26"/>
      <c r="G26"/>
      <c r="H26"/>
      <c r="I26"/>
      <c r="J26"/>
      <c r="K26"/>
      <c r="L26"/>
      <c r="M26"/>
      <c r="N26"/>
      <c r="O26"/>
      <c r="P26"/>
      <c r="Q26"/>
      <c r="R26"/>
      <c r="S26" s="156"/>
      <c r="T26" s="156"/>
      <c r="U26"/>
      <c r="V26"/>
      <c r="W26" s="32"/>
      <c r="X26" s="32"/>
      <c r="Y26" s="32"/>
      <c r="Z26" s="32"/>
      <c r="AA26" s="32"/>
      <c r="AB26" s="32"/>
    </row>
    <row r="27" spans="2:28" ht="13.5" x14ac:dyDescent="0.25">
      <c r="B27"/>
      <c r="C27"/>
      <c r="D27"/>
      <c r="E27"/>
      <c r="F27"/>
      <c r="G27"/>
      <c r="H27"/>
      <c r="I27"/>
      <c r="J27"/>
      <c r="K27"/>
      <c r="L27"/>
      <c r="M27"/>
      <c r="N27"/>
      <c r="O27"/>
      <c r="P27"/>
      <c r="Q27"/>
      <c r="R27"/>
      <c r="S27"/>
      <c r="T27"/>
      <c r="U27"/>
      <c r="V27"/>
      <c r="W27" s="32"/>
      <c r="X27" s="32"/>
      <c r="Y27" s="32"/>
      <c r="Z27" s="32"/>
      <c r="AA27" s="32"/>
      <c r="AB27" s="32"/>
    </row>
    <row r="28" spans="2:28" ht="13.5" x14ac:dyDescent="0.25">
      <c r="B28"/>
      <c r="C28"/>
      <c r="D28"/>
      <c r="E28"/>
      <c r="F28"/>
      <c r="G28"/>
      <c r="H28"/>
      <c r="I28"/>
      <c r="J28"/>
      <c r="K28"/>
      <c r="L28"/>
      <c r="M28"/>
      <c r="N28"/>
      <c r="O28"/>
      <c r="P28"/>
      <c r="Q28"/>
      <c r="R28"/>
      <c r="S28"/>
      <c r="T28"/>
      <c r="U28"/>
      <c r="V28"/>
      <c r="W28" s="32"/>
      <c r="X28" s="32"/>
      <c r="Y28" s="32"/>
      <c r="Z28" s="32"/>
      <c r="AA28" s="32"/>
      <c r="AB28" s="32"/>
    </row>
    <row r="29" spans="2:28" ht="13.5" x14ac:dyDescent="0.25">
      <c r="B29"/>
      <c r="C29"/>
      <c r="D29"/>
      <c r="E29"/>
      <c r="F29"/>
      <c r="G29"/>
      <c r="H29"/>
      <c r="I29"/>
      <c r="J29"/>
      <c r="K29"/>
      <c r="L29"/>
      <c r="M29"/>
      <c r="N29"/>
      <c r="O29"/>
      <c r="P29"/>
      <c r="Q29"/>
      <c r="R29"/>
      <c r="S29"/>
      <c r="T29"/>
      <c r="U29"/>
      <c r="V29"/>
      <c r="W29" s="32"/>
      <c r="X29" s="32"/>
      <c r="Y29" s="32"/>
      <c r="Z29" s="32"/>
      <c r="AA29" s="32"/>
      <c r="AB29" s="32"/>
    </row>
    <row r="30" spans="2:28" ht="13.5" x14ac:dyDescent="0.25">
      <c r="B30"/>
      <c r="C30"/>
      <c r="D30"/>
      <c r="E30"/>
      <c r="F30"/>
      <c r="G30"/>
      <c r="H30"/>
      <c r="I30"/>
      <c r="J30"/>
      <c r="K30"/>
      <c r="L30"/>
      <c r="M30"/>
      <c r="N30"/>
      <c r="O30"/>
      <c r="P30"/>
      <c r="Q30"/>
      <c r="R30"/>
      <c r="S30"/>
      <c r="T30"/>
      <c r="U30"/>
      <c r="V30"/>
      <c r="W30" s="32"/>
      <c r="X30" s="32"/>
      <c r="Y30" s="32"/>
      <c r="Z30" s="32"/>
      <c r="AA30" s="32"/>
      <c r="AB30" s="32"/>
    </row>
    <row r="31" spans="2:28" ht="13.5" x14ac:dyDescent="0.25">
      <c r="B31"/>
      <c r="C31"/>
      <c r="D31"/>
      <c r="E31"/>
      <c r="F31"/>
      <c r="G31"/>
      <c r="H31"/>
      <c r="I31"/>
      <c r="J31"/>
      <c r="K31"/>
      <c r="L31"/>
      <c r="M31"/>
      <c r="N31"/>
      <c r="O31"/>
      <c r="P31"/>
      <c r="Q31"/>
      <c r="R31"/>
      <c r="S31"/>
      <c r="T31"/>
      <c r="U31"/>
      <c r="V31"/>
      <c r="W31" s="32"/>
      <c r="X31" s="32"/>
      <c r="Y31" s="32"/>
      <c r="Z31" s="32"/>
      <c r="AA31" s="32"/>
      <c r="AB31" s="32"/>
    </row>
    <row r="32" spans="2:28" ht="13.5" x14ac:dyDescent="0.25">
      <c r="B32"/>
      <c r="C32"/>
      <c r="D32"/>
      <c r="E32"/>
      <c r="F32"/>
      <c r="G32"/>
      <c r="H32"/>
      <c r="I32"/>
      <c r="J32"/>
      <c r="K32"/>
      <c r="L32"/>
      <c r="M32"/>
      <c r="N32"/>
      <c r="O32"/>
      <c r="P32"/>
      <c r="Q32"/>
      <c r="R32"/>
      <c r="S32"/>
      <c r="T32"/>
      <c r="U32"/>
      <c r="V32"/>
      <c r="W32" s="32"/>
      <c r="X32" s="32"/>
      <c r="Y32" s="32"/>
      <c r="Z32" s="32"/>
      <c r="AA32" s="32"/>
      <c r="AB32" s="32"/>
    </row>
    <row r="33" spans="2:28" ht="13.5" x14ac:dyDescent="0.25">
      <c r="B33"/>
      <c r="C33"/>
      <c r="D33"/>
      <c r="E33"/>
      <c r="F33"/>
      <c r="G33"/>
      <c r="H33"/>
      <c r="I33"/>
      <c r="J33"/>
      <c r="K33"/>
      <c r="L33"/>
      <c r="M33"/>
      <c r="N33"/>
      <c r="O33"/>
      <c r="P33"/>
      <c r="Q33"/>
      <c r="R33"/>
      <c r="S33"/>
      <c r="T33"/>
      <c r="U33"/>
      <c r="V33"/>
      <c r="W33" s="32"/>
      <c r="X33" s="32"/>
      <c r="Y33" s="32"/>
      <c r="Z33" s="32"/>
      <c r="AA33" s="32"/>
      <c r="AB33" s="32"/>
    </row>
    <row r="34" spans="2:28" ht="13.5" x14ac:dyDescent="0.25">
      <c r="B34"/>
      <c r="C34"/>
      <c r="D34"/>
      <c r="E34"/>
      <c r="F34"/>
      <c r="G34"/>
      <c r="H34"/>
      <c r="I34"/>
      <c r="J34"/>
      <c r="K34"/>
      <c r="L34"/>
      <c r="M34"/>
      <c r="N34"/>
      <c r="O34"/>
      <c r="P34"/>
      <c r="Q34"/>
      <c r="R34"/>
      <c r="S34"/>
      <c r="T34"/>
      <c r="U34"/>
      <c r="V34"/>
      <c r="W34" s="32"/>
      <c r="X34" s="32"/>
      <c r="Y34" s="32"/>
      <c r="Z34" s="32"/>
      <c r="AA34" s="32"/>
      <c r="AB34" s="32"/>
    </row>
    <row r="35" spans="2:28" ht="13.5" x14ac:dyDescent="0.25">
      <c r="B35"/>
      <c r="C35"/>
      <c r="D35"/>
      <c r="E35"/>
      <c r="F35"/>
      <c r="G35"/>
      <c r="H35"/>
      <c r="I35"/>
      <c r="J35"/>
      <c r="K35"/>
      <c r="L35"/>
      <c r="M35"/>
      <c r="N35"/>
      <c r="O35"/>
      <c r="P35"/>
      <c r="Q35"/>
      <c r="R35"/>
      <c r="S35"/>
      <c r="T35"/>
      <c r="U35"/>
      <c r="V35"/>
      <c r="W35" s="32"/>
      <c r="X35" s="32"/>
      <c r="Y35" s="32"/>
      <c r="Z35" s="32"/>
      <c r="AA35" s="32"/>
      <c r="AB35" s="32"/>
    </row>
    <row r="36" spans="2:28" ht="13.5" x14ac:dyDescent="0.25">
      <c r="B36"/>
      <c r="C36"/>
      <c r="D36"/>
      <c r="E36"/>
      <c r="F36"/>
      <c r="G36"/>
      <c r="H36"/>
      <c r="I36"/>
      <c r="J36"/>
      <c r="K36"/>
      <c r="L36"/>
      <c r="M36"/>
      <c r="N36"/>
      <c r="O36"/>
      <c r="P36"/>
      <c r="Q36"/>
      <c r="R36"/>
      <c r="S36"/>
      <c r="T36"/>
      <c r="U36"/>
      <c r="V36"/>
      <c r="W36" s="32"/>
      <c r="X36" s="32"/>
      <c r="Y36" s="32"/>
      <c r="Z36" s="32"/>
      <c r="AA36" s="32"/>
      <c r="AB36" s="32"/>
    </row>
    <row r="37" spans="2:28" ht="13.5" x14ac:dyDescent="0.25">
      <c r="B37"/>
      <c r="C37"/>
      <c r="D37"/>
      <c r="E37"/>
      <c r="F37"/>
      <c r="G37"/>
      <c r="H37"/>
      <c r="I37"/>
      <c r="J37"/>
      <c r="K37"/>
      <c r="L37"/>
      <c r="M37"/>
      <c r="N37"/>
      <c r="O37"/>
      <c r="P37"/>
      <c r="Q37"/>
      <c r="R37"/>
      <c r="S37"/>
      <c r="T37"/>
      <c r="U37"/>
      <c r="V37"/>
      <c r="W37" s="32"/>
      <c r="X37" s="32"/>
      <c r="Y37" s="32"/>
      <c r="Z37" s="32"/>
      <c r="AA37" s="32"/>
      <c r="AB37" s="32"/>
    </row>
    <row r="38" spans="2:28" ht="13.5" x14ac:dyDescent="0.25">
      <c r="B38"/>
      <c r="C38"/>
      <c r="D38"/>
      <c r="E38"/>
      <c r="F38"/>
      <c r="G38"/>
      <c r="H38"/>
      <c r="I38"/>
      <c r="J38"/>
      <c r="K38"/>
      <c r="L38"/>
      <c r="M38"/>
      <c r="N38"/>
      <c r="O38"/>
      <c r="P38"/>
      <c r="Q38"/>
      <c r="R38"/>
      <c r="S38"/>
      <c r="T38"/>
      <c r="U38"/>
      <c r="V38"/>
      <c r="W38" s="32"/>
      <c r="X38" s="32"/>
      <c r="Y38" s="32"/>
      <c r="Z38" s="32"/>
      <c r="AA38" s="32"/>
      <c r="AB38" s="32"/>
    </row>
    <row r="39" spans="2:28" ht="13.5" x14ac:dyDescent="0.25">
      <c r="B39"/>
      <c r="C39"/>
      <c r="D39"/>
      <c r="E39"/>
      <c r="F39"/>
      <c r="G39"/>
      <c r="H39"/>
      <c r="I39"/>
      <c r="J39"/>
      <c r="K39"/>
      <c r="L39"/>
      <c r="M39"/>
      <c r="N39"/>
      <c r="O39"/>
      <c r="P39"/>
      <c r="Q39"/>
      <c r="R39"/>
      <c r="S39"/>
      <c r="T39"/>
      <c r="U39"/>
      <c r="V39"/>
      <c r="W39" s="32"/>
      <c r="X39" s="32"/>
      <c r="Y39" s="32"/>
      <c r="Z39" s="32"/>
      <c r="AA39" s="32"/>
      <c r="AB39" s="32"/>
    </row>
    <row r="40" spans="2:28" ht="13.5" x14ac:dyDescent="0.25">
      <c r="B40"/>
      <c r="C40"/>
      <c r="D40"/>
      <c r="E40"/>
      <c r="F40"/>
      <c r="G40"/>
      <c r="H40"/>
      <c r="I40"/>
      <c r="J40"/>
      <c r="K40"/>
      <c r="L40"/>
      <c r="M40"/>
      <c r="N40"/>
      <c r="O40"/>
      <c r="P40"/>
      <c r="Q40"/>
      <c r="R40"/>
      <c r="S40"/>
      <c r="T40"/>
      <c r="U40"/>
      <c r="V40"/>
      <c r="W40" s="32"/>
      <c r="X40" s="32"/>
      <c r="Y40" s="32"/>
      <c r="Z40" s="32"/>
      <c r="AA40" s="32"/>
      <c r="AB40" s="32"/>
    </row>
    <row r="41" spans="2:28" ht="13.5" x14ac:dyDescent="0.25">
      <c r="B41"/>
      <c r="C41"/>
      <c r="D41"/>
      <c r="E41"/>
      <c r="F41"/>
      <c r="G41"/>
      <c r="H41"/>
      <c r="I41"/>
      <c r="J41"/>
      <c r="K41"/>
      <c r="L41"/>
      <c r="M41"/>
      <c r="N41"/>
      <c r="O41"/>
      <c r="P41"/>
      <c r="Q41"/>
      <c r="R41"/>
      <c r="S41"/>
      <c r="T41"/>
      <c r="U41"/>
      <c r="V41"/>
      <c r="W41" s="32"/>
      <c r="X41" s="32"/>
      <c r="Y41" s="32"/>
      <c r="Z41" s="32"/>
      <c r="AA41" s="32"/>
      <c r="AB41" s="32"/>
    </row>
    <row r="42" spans="2:28" ht="13.5" x14ac:dyDescent="0.25">
      <c r="B42"/>
      <c r="C42"/>
      <c r="D42"/>
      <c r="E42"/>
      <c r="F42"/>
      <c r="G42"/>
      <c r="H42"/>
      <c r="I42"/>
      <c r="J42"/>
      <c r="K42"/>
      <c r="L42"/>
      <c r="M42"/>
      <c r="N42"/>
      <c r="O42"/>
      <c r="P42"/>
      <c r="Q42"/>
      <c r="R42"/>
      <c r="S42"/>
      <c r="T42"/>
      <c r="U42"/>
      <c r="V42"/>
      <c r="W42" s="32"/>
      <c r="X42" s="32"/>
      <c r="Y42" s="32"/>
      <c r="Z42" s="32"/>
      <c r="AA42" s="32"/>
      <c r="AB42" s="32"/>
    </row>
    <row r="43" spans="2:28" ht="13.5" x14ac:dyDescent="0.25">
      <c r="B43"/>
      <c r="C43"/>
      <c r="D43"/>
      <c r="E43"/>
      <c r="F43"/>
      <c r="G43"/>
      <c r="H43"/>
      <c r="I43"/>
      <c r="J43"/>
      <c r="K43"/>
      <c r="L43"/>
      <c r="M43"/>
      <c r="N43"/>
      <c r="O43"/>
      <c r="P43"/>
      <c r="Q43"/>
      <c r="R43"/>
      <c r="S43"/>
      <c r="T43"/>
      <c r="U43"/>
      <c r="V43"/>
      <c r="W43" s="32"/>
      <c r="X43" s="32"/>
      <c r="Y43" s="32"/>
      <c r="Z43" s="32"/>
      <c r="AA43" s="32"/>
      <c r="AB43" s="32"/>
    </row>
    <row r="44" spans="2:28" ht="13.5" x14ac:dyDescent="0.25">
      <c r="B44"/>
      <c r="C44"/>
      <c r="D44"/>
      <c r="E44"/>
      <c r="F44"/>
      <c r="G44"/>
      <c r="H44"/>
      <c r="I44"/>
      <c r="J44"/>
      <c r="K44"/>
      <c r="L44"/>
      <c r="M44"/>
      <c r="N44"/>
      <c r="O44"/>
      <c r="P44"/>
      <c r="Q44"/>
      <c r="R44"/>
      <c r="S44"/>
      <c r="T44"/>
      <c r="U44"/>
      <c r="V44"/>
      <c r="W44" s="32"/>
      <c r="X44" s="32"/>
      <c r="Y44" s="32"/>
      <c r="Z44" s="32"/>
      <c r="AA44" s="32"/>
      <c r="AB44" s="32"/>
    </row>
    <row r="45" spans="2:28" ht="13.5" x14ac:dyDescent="0.25">
      <c r="B45"/>
      <c r="C45"/>
      <c r="D45"/>
      <c r="E45"/>
      <c r="F45"/>
      <c r="G45"/>
      <c r="H45"/>
      <c r="I45"/>
      <c r="J45"/>
      <c r="K45"/>
      <c r="L45"/>
      <c r="M45"/>
      <c r="N45"/>
      <c r="O45"/>
      <c r="P45"/>
      <c r="Q45"/>
      <c r="R45"/>
      <c r="S45"/>
      <c r="T45"/>
      <c r="U45"/>
      <c r="V45"/>
      <c r="W45" s="32"/>
      <c r="X45" s="32"/>
      <c r="Y45" s="32"/>
      <c r="Z45" s="32"/>
      <c r="AA45" s="32"/>
      <c r="AB45" s="32"/>
    </row>
    <row r="46" spans="2:28" ht="13.5" x14ac:dyDescent="0.25">
      <c r="B46"/>
      <c r="C46"/>
      <c r="D46"/>
      <c r="E46"/>
      <c r="F46"/>
      <c r="G46"/>
      <c r="H46"/>
      <c r="I46"/>
      <c r="J46"/>
      <c r="K46"/>
      <c r="L46"/>
      <c r="M46"/>
      <c r="N46"/>
      <c r="O46"/>
      <c r="P46"/>
      <c r="Q46"/>
      <c r="R46"/>
      <c r="S46"/>
      <c r="T46"/>
      <c r="U46"/>
      <c r="V46"/>
      <c r="W46" s="32"/>
      <c r="X46" s="32"/>
      <c r="Y46" s="32"/>
      <c r="Z46" s="32"/>
      <c r="AA46" s="32"/>
      <c r="AB46" s="32"/>
    </row>
    <row r="47" spans="2:28" ht="13.5" x14ac:dyDescent="0.25">
      <c r="B47"/>
      <c r="C47"/>
      <c r="D47"/>
      <c r="E47"/>
      <c r="F47"/>
      <c r="G47"/>
      <c r="H47"/>
      <c r="I47"/>
      <c r="J47"/>
      <c r="K47"/>
      <c r="L47"/>
      <c r="M47"/>
      <c r="N47"/>
      <c r="O47"/>
      <c r="P47"/>
      <c r="Q47"/>
      <c r="R47"/>
      <c r="S47"/>
      <c r="T47"/>
      <c r="U47"/>
      <c r="V47"/>
      <c r="W47" s="32"/>
      <c r="X47" s="32"/>
      <c r="Y47" s="32"/>
      <c r="Z47" s="32"/>
      <c r="AA47" s="32"/>
      <c r="AB47" s="32"/>
    </row>
    <row r="48" spans="2:28" ht="13.5" x14ac:dyDescent="0.25">
      <c r="B48"/>
      <c r="C48"/>
      <c r="D48"/>
      <c r="E48"/>
      <c r="F48"/>
      <c r="G48"/>
      <c r="H48"/>
      <c r="I48"/>
      <c r="J48"/>
      <c r="K48"/>
      <c r="L48"/>
      <c r="M48"/>
      <c r="N48"/>
      <c r="O48"/>
      <c r="P48"/>
      <c r="Q48"/>
      <c r="R48"/>
      <c r="S48"/>
      <c r="T48"/>
      <c r="U48"/>
      <c r="V48"/>
      <c r="W48" s="32"/>
      <c r="X48" s="32"/>
      <c r="Y48" s="32"/>
      <c r="Z48" s="32"/>
      <c r="AA48" s="32"/>
      <c r="AB48" s="32"/>
    </row>
    <row r="49" spans="2:28" ht="13.5" x14ac:dyDescent="0.25">
      <c r="B49"/>
      <c r="C49"/>
      <c r="D49"/>
      <c r="E49"/>
      <c r="F49"/>
      <c r="G49"/>
      <c r="H49"/>
      <c r="I49"/>
      <c r="J49"/>
      <c r="K49"/>
      <c r="L49"/>
      <c r="M49"/>
      <c r="N49"/>
      <c r="O49"/>
      <c r="P49"/>
      <c r="Q49"/>
      <c r="R49"/>
      <c r="S49"/>
      <c r="T49"/>
      <c r="U49"/>
      <c r="V49"/>
      <c r="W49" s="32"/>
      <c r="X49" s="32"/>
      <c r="Y49" s="32"/>
      <c r="Z49" s="32"/>
      <c r="AA49" s="32"/>
      <c r="AB49" s="32"/>
    </row>
    <row r="50" spans="2:28" ht="13.5" x14ac:dyDescent="0.25">
      <c r="B50"/>
      <c r="C50"/>
      <c r="D50"/>
      <c r="E50"/>
      <c r="F50"/>
      <c r="G50"/>
      <c r="H50"/>
      <c r="I50"/>
      <c r="J50"/>
      <c r="K50"/>
      <c r="L50"/>
      <c r="M50"/>
      <c r="N50"/>
      <c r="O50"/>
      <c r="P50"/>
      <c r="Q50"/>
      <c r="R50"/>
      <c r="S50"/>
      <c r="T50"/>
      <c r="U50"/>
      <c r="V50"/>
      <c r="W50" s="32"/>
      <c r="X50" s="32"/>
      <c r="Y50" s="32"/>
      <c r="Z50" s="32"/>
      <c r="AA50" s="32"/>
      <c r="AB50" s="32"/>
    </row>
    <row r="51" spans="2:28" ht="13.5" x14ac:dyDescent="0.25">
      <c r="B51"/>
      <c r="C51"/>
      <c r="D51"/>
      <c r="E51"/>
      <c r="F51"/>
      <c r="G51"/>
      <c r="H51"/>
      <c r="I51"/>
      <c r="J51"/>
      <c r="K51"/>
      <c r="L51"/>
      <c r="M51"/>
      <c r="N51"/>
      <c r="O51"/>
      <c r="P51"/>
      <c r="Q51"/>
      <c r="R51"/>
      <c r="S51"/>
      <c r="T51"/>
      <c r="U51"/>
      <c r="V51"/>
      <c r="W51" s="32"/>
      <c r="X51" s="32"/>
      <c r="Y51" s="32"/>
      <c r="Z51" s="32"/>
      <c r="AA51" s="32"/>
      <c r="AB51" s="32"/>
    </row>
    <row r="52" spans="2:28" ht="13.5" x14ac:dyDescent="0.25">
      <c r="B52"/>
      <c r="C52"/>
      <c r="D52"/>
      <c r="E52"/>
      <c r="F52"/>
      <c r="G52"/>
      <c r="H52"/>
      <c r="I52"/>
      <c r="J52"/>
      <c r="K52"/>
      <c r="L52"/>
      <c r="M52"/>
      <c r="N52"/>
      <c r="O52"/>
      <c r="P52"/>
      <c r="Q52"/>
      <c r="R52"/>
      <c r="S52"/>
      <c r="T52"/>
      <c r="U52"/>
      <c r="V52"/>
      <c r="W52" s="32"/>
      <c r="X52" s="32"/>
      <c r="Y52" s="32"/>
      <c r="Z52" s="32"/>
      <c r="AA52" s="32"/>
      <c r="AB52" s="32"/>
    </row>
    <row r="53" spans="2:28" ht="13.5" x14ac:dyDescent="0.25">
      <c r="B53"/>
      <c r="C53"/>
      <c r="D53"/>
      <c r="E53"/>
      <c r="F53"/>
      <c r="G53"/>
      <c r="H53"/>
      <c r="I53"/>
      <c r="J53"/>
      <c r="K53"/>
      <c r="L53"/>
      <c r="M53"/>
      <c r="N53"/>
      <c r="O53"/>
      <c r="P53"/>
      <c r="Q53"/>
      <c r="R53"/>
      <c r="S53"/>
      <c r="T53"/>
      <c r="U53"/>
      <c r="V53"/>
      <c r="W53" s="32"/>
      <c r="X53" s="32"/>
      <c r="Y53" s="32"/>
      <c r="Z53" s="32"/>
      <c r="AA53" s="32"/>
      <c r="AB53" s="32"/>
    </row>
    <row r="54" spans="2:28" ht="13.5" x14ac:dyDescent="0.25">
      <c r="B54"/>
      <c r="C54"/>
      <c r="D54"/>
      <c r="E54"/>
      <c r="F54"/>
      <c r="G54"/>
      <c r="H54"/>
      <c r="I54"/>
      <c r="J54"/>
      <c r="K54"/>
      <c r="L54"/>
      <c r="M54"/>
      <c r="N54"/>
      <c r="O54"/>
      <c r="P54"/>
      <c r="Q54"/>
      <c r="R54"/>
      <c r="S54"/>
      <c r="T54"/>
      <c r="U54"/>
      <c r="V54"/>
      <c r="W54" s="32"/>
      <c r="X54" s="32"/>
      <c r="Y54" s="32"/>
      <c r="Z54" s="32"/>
      <c r="AA54" s="32"/>
      <c r="AB54" s="32"/>
    </row>
    <row r="55" spans="2:28" ht="13.5" x14ac:dyDescent="0.25">
      <c r="B55"/>
      <c r="C55"/>
      <c r="D55"/>
      <c r="E55"/>
      <c r="F55"/>
      <c r="G55"/>
      <c r="H55"/>
      <c r="I55"/>
      <c r="J55"/>
      <c r="K55"/>
      <c r="L55"/>
      <c r="M55"/>
      <c r="N55"/>
      <c r="O55"/>
      <c r="P55"/>
      <c r="Q55"/>
      <c r="R55"/>
      <c r="S55"/>
      <c r="T55"/>
      <c r="U55"/>
      <c r="V55"/>
      <c r="W55" s="32"/>
      <c r="X55" s="32"/>
      <c r="Y55" s="32"/>
      <c r="Z55" s="32"/>
      <c r="AA55" s="32"/>
      <c r="AB55" s="32"/>
    </row>
    <row r="56" spans="2:28" ht="13.5" x14ac:dyDescent="0.25">
      <c r="B56"/>
      <c r="C56"/>
      <c r="D56"/>
      <c r="E56"/>
      <c r="F56"/>
      <c r="G56"/>
      <c r="H56"/>
      <c r="I56"/>
      <c r="J56"/>
      <c r="K56"/>
      <c r="L56"/>
      <c r="M56"/>
      <c r="N56"/>
      <c r="O56"/>
      <c r="P56"/>
      <c r="Q56"/>
      <c r="R56"/>
      <c r="S56"/>
      <c r="T56"/>
      <c r="U56"/>
      <c r="V56"/>
      <c r="W56" s="32"/>
      <c r="X56" s="32"/>
      <c r="Y56" s="32"/>
      <c r="Z56" s="32"/>
      <c r="AA56" s="32"/>
      <c r="AB56" s="32"/>
    </row>
    <row r="57" spans="2:28" ht="13.5" x14ac:dyDescent="0.25">
      <c r="B57"/>
      <c r="C57"/>
      <c r="D57"/>
      <c r="E57"/>
      <c r="F57"/>
      <c r="G57"/>
      <c r="H57"/>
      <c r="I57"/>
      <c r="J57"/>
      <c r="K57"/>
      <c r="L57"/>
      <c r="M57"/>
      <c r="N57"/>
      <c r="O57"/>
      <c r="P57"/>
      <c r="Q57"/>
      <c r="R57"/>
      <c r="S57"/>
      <c r="T57"/>
      <c r="U57"/>
      <c r="V57"/>
      <c r="W57" s="32"/>
      <c r="X57" s="32"/>
      <c r="Y57" s="32"/>
      <c r="Z57" s="32"/>
      <c r="AA57" s="32"/>
      <c r="AB57" s="32"/>
    </row>
    <row r="58" spans="2:28" ht="13.5" x14ac:dyDescent="0.25">
      <c r="B58"/>
      <c r="C58"/>
      <c r="D58"/>
      <c r="E58"/>
      <c r="F58"/>
      <c r="G58"/>
      <c r="H58"/>
      <c r="I58"/>
      <c r="J58"/>
      <c r="K58"/>
      <c r="L58"/>
      <c r="M58"/>
      <c r="N58"/>
      <c r="O58"/>
      <c r="P58"/>
      <c r="Q58"/>
      <c r="R58"/>
      <c r="S58"/>
      <c r="T58"/>
      <c r="U58"/>
      <c r="V58"/>
      <c r="W58" s="32"/>
      <c r="X58" s="32"/>
      <c r="Y58" s="32"/>
      <c r="Z58" s="32"/>
      <c r="AA58" s="32"/>
      <c r="AB58" s="32"/>
    </row>
    <row r="59" spans="2:28" ht="13.5" x14ac:dyDescent="0.25">
      <c r="B59"/>
      <c r="C59"/>
      <c r="D59"/>
      <c r="E59"/>
      <c r="F59"/>
      <c r="G59"/>
      <c r="H59"/>
      <c r="I59"/>
      <c r="J59"/>
      <c r="K59"/>
      <c r="L59"/>
      <c r="M59"/>
      <c r="N59"/>
      <c r="O59"/>
      <c r="P59"/>
      <c r="Q59"/>
      <c r="R59"/>
      <c r="S59"/>
      <c r="T59"/>
      <c r="U59"/>
      <c r="V59"/>
      <c r="W59" s="32"/>
      <c r="X59" s="32"/>
      <c r="Y59" s="32"/>
      <c r="Z59" s="32"/>
      <c r="AA59" s="32"/>
      <c r="AB59" s="32"/>
    </row>
    <row r="60" spans="2:28" ht="13.5" x14ac:dyDescent="0.25">
      <c r="B60"/>
      <c r="C60"/>
      <c r="D60"/>
      <c r="E60"/>
      <c r="F60"/>
      <c r="G60"/>
      <c r="H60"/>
      <c r="I60"/>
      <c r="J60"/>
      <c r="K60"/>
      <c r="L60"/>
      <c r="M60"/>
      <c r="N60"/>
      <c r="O60"/>
      <c r="P60"/>
      <c r="Q60"/>
      <c r="R60"/>
      <c r="S60"/>
      <c r="T60"/>
      <c r="U60"/>
      <c r="V60"/>
      <c r="W60" s="32"/>
      <c r="X60" s="32"/>
      <c r="Y60" s="32"/>
      <c r="Z60" s="32"/>
      <c r="AA60" s="32"/>
      <c r="AB60" s="32"/>
    </row>
    <row r="61" spans="2:28" ht="13.5" x14ac:dyDescent="0.25">
      <c r="B61"/>
      <c r="C61"/>
      <c r="D61"/>
      <c r="E61"/>
      <c r="F61"/>
      <c r="G61"/>
      <c r="H61"/>
      <c r="I61"/>
      <c r="J61"/>
      <c r="K61"/>
      <c r="L61"/>
      <c r="M61"/>
      <c r="N61"/>
      <c r="O61"/>
      <c r="P61"/>
      <c r="Q61"/>
      <c r="R61"/>
      <c r="S61"/>
      <c r="T61"/>
      <c r="U61"/>
      <c r="V61"/>
      <c r="W61" s="32"/>
      <c r="X61" s="32"/>
      <c r="Y61" s="32"/>
      <c r="Z61" s="32"/>
      <c r="AA61" s="32"/>
      <c r="AB61" s="32"/>
    </row>
    <row r="62" spans="2:28" ht="13.5" x14ac:dyDescent="0.25">
      <c r="B62"/>
      <c r="C62"/>
      <c r="D62"/>
      <c r="E62"/>
      <c r="F62"/>
      <c r="G62"/>
      <c r="H62"/>
      <c r="I62"/>
      <c r="J62"/>
      <c r="K62"/>
      <c r="L62"/>
      <c r="M62"/>
      <c r="N62"/>
      <c r="O62"/>
      <c r="P62"/>
      <c r="Q62"/>
      <c r="R62"/>
      <c r="S62"/>
      <c r="T62"/>
      <c r="U62"/>
      <c r="V62"/>
      <c r="W62" s="32"/>
      <c r="X62" s="32"/>
      <c r="Y62" s="32"/>
      <c r="Z62" s="32"/>
      <c r="AA62" s="32"/>
      <c r="AB62" s="32"/>
    </row>
    <row r="63" spans="2:28" ht="13.5" x14ac:dyDescent="0.25">
      <c r="B63"/>
      <c r="C63"/>
      <c r="D63"/>
      <c r="E63"/>
      <c r="F63"/>
      <c r="G63"/>
      <c r="H63"/>
      <c r="I63"/>
      <c r="J63"/>
      <c r="K63"/>
      <c r="L63"/>
      <c r="M63"/>
      <c r="N63"/>
      <c r="O63"/>
      <c r="P63"/>
      <c r="Q63"/>
      <c r="R63"/>
      <c r="S63"/>
      <c r="T63"/>
      <c r="U63"/>
      <c r="V63"/>
      <c r="W63" s="32"/>
      <c r="X63" s="32"/>
      <c r="Y63" s="32"/>
      <c r="Z63" s="32"/>
      <c r="AA63" s="32"/>
      <c r="AB63" s="32"/>
    </row>
    <row r="64" spans="2:28" ht="13.5" x14ac:dyDescent="0.25">
      <c r="B64"/>
      <c r="C64"/>
      <c r="D64"/>
      <c r="E64"/>
      <c r="F64"/>
      <c r="G64"/>
      <c r="H64"/>
      <c r="I64"/>
      <c r="J64"/>
      <c r="K64"/>
      <c r="L64"/>
      <c r="M64"/>
      <c r="N64"/>
      <c r="O64"/>
      <c r="P64"/>
      <c r="Q64"/>
      <c r="R64"/>
      <c r="S64"/>
      <c r="T64"/>
      <c r="U64"/>
      <c r="V64"/>
      <c r="W64" s="32"/>
      <c r="X64" s="32"/>
      <c r="Y64" s="32"/>
      <c r="Z64" s="32"/>
      <c r="AA64" s="32"/>
      <c r="AB64" s="32"/>
    </row>
    <row r="65" spans="2:28" ht="13.5" x14ac:dyDescent="0.25">
      <c r="B65"/>
      <c r="C65"/>
      <c r="D65"/>
      <c r="E65"/>
      <c r="F65"/>
      <c r="G65"/>
      <c r="H65"/>
      <c r="I65"/>
      <c r="J65"/>
      <c r="K65"/>
      <c r="L65"/>
      <c r="M65"/>
      <c r="N65"/>
      <c r="O65"/>
      <c r="P65"/>
      <c r="Q65"/>
      <c r="R65"/>
      <c r="S65"/>
      <c r="T65"/>
      <c r="U65"/>
      <c r="V65"/>
      <c r="W65" s="32"/>
      <c r="X65" s="32"/>
      <c r="Y65" s="32"/>
      <c r="Z65" s="32"/>
      <c r="AA65" s="32"/>
      <c r="AB65" s="32"/>
    </row>
    <row r="66" spans="2:28" ht="13.5" x14ac:dyDescent="0.25">
      <c r="B66"/>
      <c r="C66"/>
      <c r="D66"/>
      <c r="E66"/>
      <c r="F66"/>
      <c r="G66"/>
      <c r="H66"/>
      <c r="I66"/>
      <c r="J66"/>
      <c r="K66"/>
      <c r="L66"/>
      <c r="M66"/>
      <c r="N66"/>
      <c r="O66"/>
      <c r="P66"/>
      <c r="Q66"/>
      <c r="R66"/>
      <c r="S66"/>
      <c r="T66"/>
      <c r="U66"/>
      <c r="V66"/>
      <c r="W66" s="32"/>
      <c r="X66" s="32"/>
      <c r="Y66" s="32"/>
      <c r="Z66" s="32"/>
      <c r="AA66" s="32"/>
      <c r="AB66" s="32"/>
    </row>
    <row r="67" spans="2:28" ht="13.5" x14ac:dyDescent="0.25">
      <c r="B67"/>
      <c r="C67"/>
      <c r="D67"/>
      <c r="E67"/>
      <c r="F67"/>
      <c r="G67"/>
      <c r="H67"/>
      <c r="I67"/>
      <c r="J67"/>
      <c r="K67"/>
      <c r="L67"/>
      <c r="M67"/>
      <c r="N67"/>
      <c r="O67"/>
      <c r="P67"/>
      <c r="Q67"/>
      <c r="R67"/>
      <c r="S67"/>
      <c r="T67"/>
      <c r="U67"/>
      <c r="V67"/>
      <c r="W67" s="32"/>
      <c r="X67" s="32"/>
      <c r="Y67" s="32"/>
      <c r="Z67" s="32"/>
      <c r="AA67" s="32"/>
      <c r="AB67" s="32"/>
    </row>
    <row r="68" spans="2:28" ht="13.5" x14ac:dyDescent="0.25">
      <c r="B68"/>
      <c r="C68"/>
      <c r="D68"/>
      <c r="E68"/>
      <c r="F68"/>
      <c r="G68"/>
      <c r="H68"/>
      <c r="I68"/>
      <c r="J68"/>
      <c r="K68"/>
      <c r="L68"/>
      <c r="M68"/>
      <c r="N68"/>
      <c r="O68"/>
      <c r="P68"/>
      <c r="Q68"/>
      <c r="R68"/>
      <c r="S68"/>
      <c r="T68"/>
      <c r="U68"/>
      <c r="V68"/>
      <c r="W68" s="32"/>
      <c r="X68" s="32"/>
      <c r="Y68" s="32"/>
      <c r="Z68" s="32"/>
      <c r="AA68" s="32"/>
      <c r="AB68" s="32"/>
    </row>
    <row r="69" spans="2:28" ht="13.5" x14ac:dyDescent="0.25">
      <c r="B69"/>
      <c r="C69"/>
      <c r="D69"/>
      <c r="E69"/>
      <c r="F69"/>
      <c r="G69"/>
      <c r="H69"/>
      <c r="I69"/>
      <c r="J69"/>
      <c r="K69"/>
      <c r="L69"/>
      <c r="M69"/>
      <c r="N69"/>
      <c r="O69"/>
      <c r="P69"/>
      <c r="Q69"/>
      <c r="R69"/>
      <c r="S69"/>
      <c r="T69"/>
      <c r="U69"/>
      <c r="V69"/>
      <c r="W69" s="32"/>
      <c r="X69" s="32"/>
      <c r="Y69" s="32"/>
      <c r="Z69" s="32"/>
      <c r="AA69" s="32"/>
      <c r="AB69" s="32"/>
    </row>
    <row r="70" spans="2:28" ht="13.5" x14ac:dyDescent="0.25">
      <c r="B70"/>
      <c r="C70"/>
      <c r="D70"/>
      <c r="E70"/>
      <c r="F70"/>
      <c r="G70"/>
      <c r="H70"/>
      <c r="I70"/>
      <c r="J70"/>
      <c r="K70"/>
      <c r="L70"/>
      <c r="M70"/>
      <c r="N70"/>
      <c r="O70"/>
      <c r="P70"/>
      <c r="Q70"/>
      <c r="R70"/>
      <c r="S70"/>
      <c r="T70"/>
      <c r="U70"/>
      <c r="V70"/>
      <c r="W70" s="32"/>
      <c r="X70" s="32"/>
      <c r="Y70" s="32"/>
      <c r="Z70" s="32"/>
      <c r="AA70" s="32"/>
      <c r="AB70" s="32"/>
    </row>
    <row r="71" spans="2:28" ht="13.5" x14ac:dyDescent="0.25">
      <c r="B71"/>
      <c r="C71"/>
      <c r="D71"/>
      <c r="E71"/>
      <c r="F71"/>
      <c r="G71"/>
      <c r="H71"/>
      <c r="I71"/>
      <c r="J71"/>
      <c r="K71"/>
      <c r="L71"/>
      <c r="M71"/>
      <c r="N71"/>
      <c r="O71"/>
      <c r="P71"/>
      <c r="Q71"/>
      <c r="R71"/>
      <c r="S71"/>
      <c r="T71"/>
      <c r="U71"/>
      <c r="V71"/>
      <c r="W71" s="32"/>
      <c r="X71" s="32"/>
      <c r="Y71" s="32"/>
      <c r="Z71" s="32"/>
      <c r="AA71" s="32"/>
      <c r="AB71" s="32"/>
    </row>
    <row r="72" spans="2:28" ht="13.5" x14ac:dyDescent="0.25">
      <c r="B72"/>
      <c r="C72"/>
      <c r="D72"/>
      <c r="E72"/>
      <c r="F72"/>
      <c r="G72"/>
      <c r="H72"/>
      <c r="I72"/>
      <c r="J72"/>
      <c r="K72"/>
      <c r="L72"/>
      <c r="M72"/>
      <c r="N72"/>
      <c r="O72"/>
      <c r="P72"/>
      <c r="Q72"/>
      <c r="R72"/>
      <c r="S72"/>
      <c r="T72"/>
      <c r="U72"/>
      <c r="V72"/>
      <c r="W72" s="32"/>
      <c r="X72" s="32"/>
      <c r="Y72" s="32"/>
      <c r="Z72" s="32"/>
      <c r="AA72" s="32"/>
      <c r="AB72" s="32"/>
    </row>
    <row r="73" spans="2:28" ht="13.5" x14ac:dyDescent="0.25">
      <c r="B73"/>
      <c r="C73"/>
      <c r="D73"/>
      <c r="E73"/>
      <c r="F73"/>
      <c r="G73"/>
      <c r="H73"/>
      <c r="I73"/>
      <c r="J73"/>
      <c r="K73"/>
      <c r="L73"/>
      <c r="M73"/>
      <c r="N73"/>
      <c r="O73"/>
      <c r="P73"/>
      <c r="Q73"/>
      <c r="R73"/>
      <c r="S73"/>
      <c r="T73"/>
      <c r="U73"/>
      <c r="V73"/>
      <c r="W73" s="32"/>
      <c r="X73" s="32"/>
      <c r="Y73" s="32"/>
      <c r="Z73" s="32"/>
      <c r="AA73" s="32"/>
      <c r="AB73" s="32"/>
    </row>
    <row r="74" spans="2:28" ht="13.5" x14ac:dyDescent="0.25">
      <c r="B74"/>
      <c r="C74"/>
      <c r="D74"/>
      <c r="E74"/>
      <c r="F74"/>
      <c r="G74"/>
      <c r="H74"/>
      <c r="I74"/>
      <c r="J74"/>
      <c r="K74"/>
      <c r="L74"/>
      <c r="M74"/>
      <c r="N74"/>
      <c r="O74"/>
      <c r="P74"/>
      <c r="Q74"/>
      <c r="R74"/>
      <c r="S74"/>
      <c r="T74"/>
      <c r="U74"/>
      <c r="V74"/>
      <c r="W74" s="32"/>
      <c r="X74" s="32"/>
      <c r="Y74" s="32"/>
      <c r="Z74" s="32"/>
      <c r="AA74" s="32"/>
      <c r="AB74" s="32"/>
    </row>
    <row r="75" spans="2:28" ht="13.5" x14ac:dyDescent="0.25">
      <c r="B75"/>
      <c r="C75"/>
      <c r="D75"/>
      <c r="E75"/>
      <c r="F75"/>
      <c r="G75"/>
      <c r="H75"/>
      <c r="I75"/>
      <c r="J75"/>
      <c r="K75"/>
      <c r="L75"/>
      <c r="M75"/>
      <c r="N75"/>
      <c r="O75"/>
      <c r="P75"/>
      <c r="Q75"/>
      <c r="R75"/>
      <c r="S75"/>
      <c r="T75"/>
      <c r="U75"/>
      <c r="V75"/>
      <c r="W75" s="32"/>
      <c r="X75" s="32"/>
      <c r="Y75" s="32"/>
      <c r="Z75" s="32"/>
      <c r="AA75" s="32"/>
      <c r="AB75" s="32"/>
    </row>
    <row r="76" spans="2:28" ht="13.5" x14ac:dyDescent="0.25">
      <c r="B76"/>
      <c r="C76"/>
      <c r="D76"/>
      <c r="E76"/>
      <c r="F76"/>
      <c r="G76"/>
      <c r="H76"/>
      <c r="I76"/>
      <c r="J76"/>
      <c r="K76"/>
      <c r="L76"/>
      <c r="M76"/>
      <c r="N76"/>
      <c r="O76"/>
      <c r="P76"/>
      <c r="Q76"/>
      <c r="R76"/>
      <c r="S76"/>
      <c r="T76"/>
      <c r="U76"/>
      <c r="V76"/>
      <c r="W76" s="32"/>
      <c r="X76" s="32"/>
      <c r="Y76" s="32"/>
      <c r="Z76" s="32"/>
      <c r="AA76" s="32"/>
      <c r="AB76" s="32"/>
    </row>
    <row r="77" spans="2:28" ht="13.5" x14ac:dyDescent="0.25">
      <c r="B77"/>
      <c r="C77"/>
      <c r="D77"/>
      <c r="E77"/>
      <c r="F77"/>
      <c r="G77"/>
      <c r="H77"/>
      <c r="I77"/>
      <c r="J77"/>
      <c r="K77"/>
      <c r="L77"/>
      <c r="M77"/>
      <c r="N77"/>
      <c r="O77"/>
      <c r="P77"/>
      <c r="Q77"/>
      <c r="R77"/>
      <c r="S77"/>
      <c r="T77"/>
      <c r="U77"/>
      <c r="V77"/>
      <c r="W77" s="32"/>
      <c r="X77" s="32"/>
      <c r="Y77" s="32"/>
      <c r="Z77" s="32"/>
      <c r="AA77" s="32"/>
      <c r="AB77" s="32"/>
    </row>
    <row r="78" spans="2:28" ht="13.5" x14ac:dyDescent="0.25">
      <c r="B78"/>
      <c r="C78"/>
      <c r="D78"/>
      <c r="E78"/>
      <c r="F78"/>
      <c r="G78"/>
      <c r="H78"/>
      <c r="I78"/>
      <c r="J78"/>
      <c r="K78"/>
      <c r="L78"/>
      <c r="M78"/>
      <c r="N78"/>
      <c r="O78"/>
      <c r="P78"/>
      <c r="Q78"/>
      <c r="R78"/>
      <c r="S78"/>
      <c r="T78"/>
      <c r="U78"/>
      <c r="V78"/>
      <c r="W78" s="32"/>
      <c r="X78" s="32"/>
      <c r="Y78" s="32"/>
      <c r="Z78" s="32"/>
      <c r="AA78" s="32"/>
      <c r="AB78" s="32"/>
    </row>
    <row r="79" spans="2:28" ht="13.5" x14ac:dyDescent="0.25">
      <c r="B79"/>
      <c r="C79"/>
      <c r="D79"/>
      <c r="E79"/>
      <c r="F79"/>
      <c r="G79"/>
      <c r="H79"/>
      <c r="I79"/>
      <c r="J79"/>
      <c r="K79"/>
      <c r="L79"/>
      <c r="M79"/>
      <c r="N79"/>
      <c r="O79"/>
      <c r="P79"/>
      <c r="Q79"/>
      <c r="R79"/>
      <c r="S79"/>
      <c r="T79"/>
      <c r="U79"/>
      <c r="V79"/>
      <c r="W79" s="32"/>
      <c r="X79" s="32"/>
      <c r="Y79" s="32"/>
      <c r="Z79" s="32"/>
      <c r="AA79" s="32"/>
      <c r="AB79" s="32"/>
    </row>
    <row r="80" spans="2:28" ht="13.5" x14ac:dyDescent="0.25">
      <c r="B80"/>
      <c r="C80"/>
      <c r="D80"/>
      <c r="E80"/>
      <c r="F80"/>
      <c r="G80"/>
      <c r="H80"/>
      <c r="I80"/>
      <c r="J80"/>
      <c r="K80"/>
      <c r="L80"/>
      <c r="M80"/>
      <c r="N80"/>
      <c r="O80"/>
      <c r="P80"/>
      <c r="Q80"/>
      <c r="R80"/>
      <c r="S80"/>
      <c r="T80"/>
      <c r="U80"/>
      <c r="V80"/>
      <c r="W80" s="32"/>
      <c r="X80" s="32"/>
      <c r="Y80" s="32"/>
      <c r="Z80" s="32"/>
      <c r="AA80" s="32"/>
      <c r="AB80" s="32"/>
    </row>
    <row r="81" spans="2:28" ht="13.5" x14ac:dyDescent="0.25">
      <c r="B81"/>
      <c r="C81"/>
      <c r="D81"/>
      <c r="E81"/>
      <c r="F81"/>
      <c r="G81"/>
      <c r="H81"/>
      <c r="I81"/>
      <c r="J81"/>
      <c r="K81"/>
      <c r="L81"/>
      <c r="M81"/>
      <c r="N81"/>
      <c r="O81"/>
      <c r="P81"/>
      <c r="Q81"/>
      <c r="R81"/>
      <c r="S81"/>
      <c r="T81"/>
      <c r="U81"/>
      <c r="V81"/>
      <c r="W81" s="32"/>
      <c r="X81" s="32"/>
      <c r="Y81" s="32"/>
      <c r="Z81" s="32"/>
      <c r="AA81" s="32"/>
      <c r="AB81" s="32"/>
    </row>
    <row r="82" spans="2:28" ht="13.5" x14ac:dyDescent="0.25">
      <c r="B82"/>
      <c r="C82"/>
      <c r="D82"/>
      <c r="E82"/>
      <c r="F82"/>
      <c r="G82"/>
      <c r="H82"/>
      <c r="I82"/>
      <c r="J82"/>
      <c r="K82"/>
      <c r="L82"/>
      <c r="M82"/>
      <c r="N82"/>
      <c r="O82"/>
      <c r="P82"/>
      <c r="Q82"/>
      <c r="R82"/>
      <c r="S82"/>
      <c r="T82"/>
      <c r="U82"/>
      <c r="V82"/>
      <c r="W82" s="32"/>
      <c r="X82" s="32"/>
      <c r="Y82" s="32"/>
      <c r="Z82" s="32"/>
      <c r="AA82" s="32"/>
      <c r="AB82" s="32"/>
    </row>
    <row r="83" spans="2:28" ht="13.5" x14ac:dyDescent="0.25">
      <c r="B83"/>
      <c r="C83"/>
      <c r="D83"/>
      <c r="E83"/>
      <c r="F83"/>
      <c r="G83"/>
      <c r="H83"/>
      <c r="I83"/>
      <c r="J83"/>
      <c r="K83"/>
      <c r="L83"/>
      <c r="M83"/>
      <c r="N83"/>
      <c r="O83"/>
      <c r="P83"/>
      <c r="Q83"/>
      <c r="R83"/>
      <c r="S83"/>
      <c r="T83"/>
      <c r="U83"/>
      <c r="V83"/>
      <c r="W83" s="32"/>
      <c r="X83" s="32"/>
      <c r="Y83" s="32"/>
      <c r="Z83" s="32"/>
      <c r="AA83" s="32"/>
      <c r="AB83" s="32"/>
    </row>
    <row r="84" spans="2:28" ht="13.5" x14ac:dyDescent="0.25">
      <c r="B84"/>
      <c r="C84"/>
      <c r="D84"/>
      <c r="E84"/>
      <c r="F84"/>
      <c r="G84"/>
      <c r="H84"/>
      <c r="I84"/>
      <c r="J84"/>
      <c r="K84"/>
      <c r="L84"/>
      <c r="M84"/>
      <c r="N84"/>
      <c r="O84"/>
      <c r="P84"/>
      <c r="Q84"/>
      <c r="R84"/>
      <c r="S84"/>
      <c r="T84"/>
      <c r="U84"/>
      <c r="V84"/>
      <c r="W84" s="32"/>
      <c r="X84" s="32"/>
      <c r="Y84" s="32"/>
      <c r="Z84" s="32"/>
      <c r="AA84" s="32"/>
      <c r="AB84" s="32"/>
    </row>
    <row r="85" spans="2:28" ht="13.5" x14ac:dyDescent="0.25">
      <c r="B85"/>
      <c r="C85"/>
      <c r="D85"/>
      <c r="E85"/>
      <c r="F85"/>
      <c r="G85"/>
      <c r="H85"/>
      <c r="I85"/>
      <c r="J85"/>
      <c r="K85"/>
      <c r="L85"/>
      <c r="M85"/>
      <c r="N85"/>
      <c r="O85"/>
      <c r="P85"/>
      <c r="Q85"/>
      <c r="R85"/>
      <c r="S85"/>
      <c r="T85"/>
      <c r="U85"/>
      <c r="V85"/>
      <c r="W85" s="32"/>
      <c r="X85" s="32"/>
      <c r="Y85" s="32"/>
      <c r="Z85" s="32"/>
      <c r="AA85" s="32"/>
      <c r="AB85" s="32"/>
    </row>
    <row r="86" spans="2:28" ht="13.5" x14ac:dyDescent="0.25">
      <c r="B86"/>
      <c r="C86"/>
      <c r="D86"/>
      <c r="E86"/>
      <c r="F86"/>
      <c r="G86"/>
      <c r="H86"/>
      <c r="I86"/>
      <c r="J86"/>
      <c r="K86"/>
      <c r="L86"/>
      <c r="M86"/>
      <c r="N86"/>
      <c r="O86"/>
      <c r="P86"/>
      <c r="Q86"/>
      <c r="R86"/>
      <c r="S86"/>
      <c r="T86"/>
      <c r="U86"/>
      <c r="V86"/>
      <c r="W86" s="32"/>
      <c r="X86" s="32"/>
      <c r="Y86" s="32"/>
      <c r="Z86" s="32"/>
      <c r="AA86" s="32"/>
      <c r="AB86" s="32"/>
    </row>
    <row r="87" spans="2:28" ht="13.5" x14ac:dyDescent="0.25">
      <c r="B87"/>
      <c r="C87"/>
      <c r="D87"/>
      <c r="E87"/>
      <c r="F87"/>
      <c r="G87"/>
      <c r="H87"/>
      <c r="I87"/>
      <c r="J87"/>
      <c r="K87"/>
      <c r="L87"/>
      <c r="M87"/>
      <c r="N87"/>
      <c r="O87"/>
      <c r="P87"/>
      <c r="Q87"/>
      <c r="R87"/>
      <c r="S87"/>
      <c r="T87"/>
      <c r="U87"/>
      <c r="V87"/>
      <c r="W87" s="32"/>
      <c r="X87" s="32"/>
      <c r="Y87" s="32"/>
      <c r="Z87" s="32"/>
      <c r="AA87" s="32"/>
      <c r="AB87" s="32"/>
    </row>
    <row r="88" spans="2:28" ht="13.5" x14ac:dyDescent="0.25">
      <c r="B88"/>
      <c r="C88"/>
      <c r="D88"/>
      <c r="E88"/>
      <c r="F88"/>
      <c r="G88"/>
      <c r="H88"/>
      <c r="I88"/>
      <c r="J88"/>
      <c r="K88"/>
      <c r="L88"/>
      <c r="M88"/>
      <c r="N88"/>
      <c r="O88"/>
      <c r="P88"/>
      <c r="Q88"/>
      <c r="R88"/>
      <c r="S88"/>
      <c r="T88"/>
      <c r="U88"/>
      <c r="V88"/>
      <c r="W88" s="32"/>
      <c r="X88" s="32"/>
      <c r="Y88" s="32"/>
      <c r="Z88" s="32"/>
      <c r="AA88" s="32"/>
      <c r="AB88" s="32"/>
    </row>
    <row r="89" spans="2:28" ht="13.5" x14ac:dyDescent="0.25">
      <c r="B89"/>
      <c r="C89"/>
      <c r="D89"/>
      <c r="E89"/>
      <c r="F89"/>
      <c r="G89"/>
      <c r="H89"/>
      <c r="I89"/>
      <c r="J89"/>
      <c r="K89"/>
      <c r="L89"/>
      <c r="M89"/>
      <c r="N89"/>
      <c r="O89"/>
      <c r="P89"/>
      <c r="Q89"/>
      <c r="R89"/>
      <c r="S89"/>
      <c r="T89"/>
      <c r="U89"/>
      <c r="V89"/>
      <c r="W89" s="32"/>
      <c r="X89" s="32"/>
      <c r="Y89" s="32"/>
      <c r="Z89" s="32"/>
      <c r="AA89" s="32"/>
      <c r="AB89" s="32"/>
    </row>
    <row r="90" spans="2:28" ht="13.5" x14ac:dyDescent="0.25">
      <c r="B90"/>
      <c r="C90"/>
      <c r="D90"/>
      <c r="E90"/>
      <c r="F90"/>
      <c r="G90"/>
      <c r="H90"/>
      <c r="I90"/>
      <c r="J90"/>
      <c r="K90"/>
      <c r="L90"/>
      <c r="M90"/>
      <c r="N90"/>
      <c r="O90"/>
      <c r="P90"/>
      <c r="Q90"/>
      <c r="R90"/>
      <c r="S90"/>
      <c r="T90"/>
      <c r="U90"/>
      <c r="V90"/>
      <c r="W90" s="32"/>
      <c r="X90" s="32"/>
      <c r="Y90" s="32"/>
      <c r="Z90" s="32"/>
      <c r="AA90" s="32"/>
      <c r="AB90" s="32"/>
    </row>
    <row r="91" spans="2:28" ht="13.5" x14ac:dyDescent="0.25">
      <c r="B91"/>
      <c r="C91"/>
      <c r="D91"/>
      <c r="E91"/>
      <c r="F91"/>
      <c r="G91"/>
      <c r="H91"/>
      <c r="I91"/>
      <c r="J91"/>
      <c r="K91"/>
      <c r="L91"/>
      <c r="M91"/>
      <c r="N91"/>
      <c r="O91"/>
      <c r="P91"/>
      <c r="Q91"/>
      <c r="R91"/>
      <c r="S91"/>
      <c r="T91"/>
      <c r="U91"/>
      <c r="V91"/>
      <c r="W91" s="32"/>
      <c r="X91" s="32"/>
      <c r="Y91" s="32"/>
      <c r="Z91" s="32"/>
      <c r="AA91" s="32"/>
      <c r="AB91" s="32"/>
    </row>
    <row r="92" spans="2:28" ht="13.5" x14ac:dyDescent="0.25">
      <c r="B92"/>
      <c r="C92"/>
      <c r="D92"/>
      <c r="E92"/>
      <c r="F92"/>
      <c r="G92"/>
      <c r="H92"/>
      <c r="I92"/>
      <c r="J92"/>
      <c r="K92"/>
      <c r="L92"/>
      <c r="M92"/>
      <c r="N92"/>
      <c r="O92"/>
      <c r="P92"/>
      <c r="Q92"/>
      <c r="R92"/>
      <c r="S92"/>
      <c r="T92"/>
      <c r="U92"/>
      <c r="V92"/>
      <c r="W92" s="32"/>
      <c r="X92" s="32"/>
      <c r="Y92" s="32"/>
      <c r="Z92" s="32"/>
      <c r="AA92" s="32"/>
      <c r="AB92" s="32"/>
    </row>
    <row r="93" spans="2:28" ht="13.5" x14ac:dyDescent="0.25">
      <c r="B93"/>
      <c r="C93"/>
      <c r="D93"/>
      <c r="E93"/>
      <c r="F93"/>
      <c r="G93"/>
      <c r="H93"/>
      <c r="I93"/>
      <c r="J93"/>
      <c r="K93"/>
      <c r="L93"/>
      <c r="M93"/>
      <c r="N93"/>
      <c r="O93"/>
      <c r="P93"/>
      <c r="Q93"/>
      <c r="R93"/>
      <c r="S93"/>
      <c r="T93"/>
      <c r="U93"/>
      <c r="V93"/>
      <c r="W93" s="32"/>
      <c r="X93" s="32"/>
      <c r="Y93" s="32"/>
      <c r="Z93" s="32"/>
      <c r="AA93" s="32"/>
      <c r="AB93" s="32"/>
    </row>
    <row r="94" spans="2:28" ht="13.5" x14ac:dyDescent="0.25">
      <c r="B94"/>
      <c r="C94"/>
      <c r="D94"/>
      <c r="E94"/>
      <c r="F94"/>
      <c r="G94"/>
      <c r="H94"/>
      <c r="I94"/>
      <c r="J94"/>
      <c r="K94"/>
      <c r="L94"/>
      <c r="M94"/>
      <c r="N94"/>
      <c r="O94"/>
      <c r="P94"/>
      <c r="Q94"/>
      <c r="R94"/>
      <c r="S94"/>
      <c r="T94"/>
      <c r="U94"/>
      <c r="V94"/>
      <c r="W94" s="32"/>
      <c r="X94" s="32"/>
      <c r="Y94" s="32"/>
      <c r="Z94" s="32"/>
      <c r="AA94" s="32"/>
      <c r="AB94" s="32"/>
    </row>
    <row r="95" spans="2:28" x14ac:dyDescent="0.25">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row>
    <row r="96" spans="2:28" x14ac:dyDescent="0.25">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row>
    <row r="97" spans="2:28" x14ac:dyDescent="0.25">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row>
    <row r="98" spans="2:28" x14ac:dyDescent="0.25">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row>
    <row r="99" spans="2:28" x14ac:dyDescent="0.25">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row>
    <row r="100" spans="2:28" x14ac:dyDescent="0.25">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row>
  </sheetData>
  <sheetProtection algorithmName="SHA-512" hashValue="AYnHDpD5/kqGagEzZb94/qNWSxDz2xFTim3vYZwghSsPB5z8JrRdNRzwJTD4C4S7Zr/7MI6uVfk66Nh1W1vMog==" saltValue="ES2KEhRRuEY+Emk00Si94g==" spinCount="100000" sheet="1" objects="1" scenarios="1" pivotTables="0"/>
  <mergeCells count="2">
    <mergeCell ref="K7:Q7"/>
    <mergeCell ref="K8:Q8"/>
  </mergeCells>
  <phoneticPr fontId="14" type="noConversion"/>
  <conditionalFormatting sqref="J9:R10 T9:AB10">
    <cfRule type="expression" dxfId="536" priority="36" stopIfTrue="1">
      <formula>J$10&lt;&gt;""</formula>
    </cfRule>
    <cfRule type="expression" dxfId="535" priority="37" stopIfTrue="1">
      <formula>J$10=""</formula>
    </cfRule>
  </conditionalFormatting>
  <conditionalFormatting sqref="R7:R8 T7:AB8">
    <cfRule type="expression" dxfId="534" priority="38" stopIfTrue="1">
      <formula>R$10&lt;&gt;""</formula>
    </cfRule>
    <cfRule type="expression" dxfId="533" priority="39" stopIfTrue="1">
      <formula>R$10=""</formula>
    </cfRule>
  </conditionalFormatting>
  <conditionalFormatting sqref="J6:R6 T6:AB6">
    <cfRule type="expression" dxfId="532" priority="40" stopIfTrue="1">
      <formula>J$10&lt;&gt;""</formula>
    </cfRule>
    <cfRule type="expression" dxfId="531" priority="41" stopIfTrue="1">
      <formula>J$10=""</formula>
    </cfRule>
  </conditionalFormatting>
  <conditionalFormatting sqref="J2:R4 T2:AB4">
    <cfRule type="expression" dxfId="530" priority="42" stopIfTrue="1">
      <formula>J$10&lt;&gt;""</formula>
    </cfRule>
    <cfRule type="expression" dxfId="529" priority="43" stopIfTrue="1">
      <formula>J$10=""</formula>
    </cfRule>
  </conditionalFormatting>
  <conditionalFormatting sqref="B11:B12 D11:I12 D22:I99 B22:B99">
    <cfRule type="expression" dxfId="528" priority="44" stopIfTrue="1">
      <formula>RIGHT($B11,1)="0"</formula>
    </cfRule>
    <cfRule type="expression" dxfId="527" priority="45" stopIfTrue="1">
      <formula>B11&lt;&gt;""</formula>
    </cfRule>
    <cfRule type="expression" dxfId="526" priority="46" stopIfTrue="1">
      <formula>$I11&lt;&gt;""</formula>
    </cfRule>
  </conditionalFormatting>
  <conditionalFormatting sqref="C11:C12 C22:C99">
    <cfRule type="expression" dxfId="525" priority="47" stopIfTrue="1">
      <formula>RIGHT($B11,1)="0"</formula>
    </cfRule>
    <cfRule type="expression" dxfId="524" priority="48" stopIfTrue="1">
      <formula>C11&lt;&gt;""</formula>
    </cfRule>
    <cfRule type="expression" dxfId="523" priority="49" stopIfTrue="1">
      <formula>$I11&lt;&gt;""</formula>
    </cfRule>
  </conditionalFormatting>
  <conditionalFormatting sqref="B100:I100">
    <cfRule type="expression" dxfId="522" priority="52" stopIfTrue="1">
      <formula>RIGHT($B100,1)="0"</formula>
    </cfRule>
    <cfRule type="expression" dxfId="521" priority="53" stopIfTrue="1">
      <formula>B100&lt;&gt;""</formula>
    </cfRule>
    <cfRule type="expression" dxfId="520" priority="54" stopIfTrue="1">
      <formula>$I100&lt;&gt;""</formula>
    </cfRule>
  </conditionalFormatting>
  <conditionalFormatting sqref="J95:AB100 W11:AB94">
    <cfRule type="expression" dxfId="519" priority="55" stopIfTrue="1">
      <formula>AND(RIGHT($B11,1)="0",J$10&lt;&gt;"")</formula>
    </cfRule>
    <cfRule type="expression" dxfId="518" priority="56" stopIfTrue="1">
      <formula>AND($I11&lt;&gt;"",J$10&lt;&gt;"")</formula>
    </cfRule>
    <cfRule type="expression" dxfId="517" priority="57" stopIfTrue="1">
      <formula>OR($I11="",J$10="")</formula>
    </cfRule>
  </conditionalFormatting>
  <conditionalFormatting sqref="B10 C9:I10">
    <cfRule type="expression" dxfId="516" priority="50" stopIfTrue="1">
      <formula>TRUE</formula>
    </cfRule>
  </conditionalFormatting>
  <conditionalFormatting sqref="B9">
    <cfRule type="expression" dxfId="515" priority="51" stopIfTrue="1">
      <formula>TRUE</formula>
    </cfRule>
  </conditionalFormatting>
  <conditionalFormatting pivot="1">
    <cfRule type="expression" dxfId="514" priority="35" stopIfTrue="1">
      <formula>AND($I1&lt;&gt;"",A$10&lt;&gt;"")</formula>
    </cfRule>
  </conditionalFormatting>
  <conditionalFormatting sqref="J9:Q10">
    <cfRule type="expression" dxfId="513" priority="33" stopIfTrue="1">
      <formula>TRUE</formula>
    </cfRule>
  </conditionalFormatting>
  <conditionalFormatting sqref="J6:Q6">
    <cfRule type="expression" dxfId="512" priority="32" stopIfTrue="1">
      <formula>TRUE</formula>
    </cfRule>
  </conditionalFormatting>
  <conditionalFormatting sqref="J2:Q4">
    <cfRule type="expression" dxfId="511" priority="31" stopIfTrue="1">
      <formula>TRUE</formula>
    </cfRule>
  </conditionalFormatting>
  <conditionalFormatting pivot="1" sqref="J11:R11">
    <cfRule type="expression" dxfId="510" priority="28" stopIfTrue="1">
      <formula>RIGHT($B11,1)="0"</formula>
    </cfRule>
    <cfRule type="expression" dxfId="509" priority="29" stopIfTrue="1">
      <formula>J11&lt;&gt;""</formula>
    </cfRule>
    <cfRule type="expression" dxfId="508" priority="30" stopIfTrue="1">
      <formula>$I11&lt;&gt;""</formula>
    </cfRule>
  </conditionalFormatting>
  <conditionalFormatting pivot="1" sqref="J12:R12">
    <cfRule type="expression" dxfId="507" priority="20" stopIfTrue="1">
      <formula>$G$11&lt;&gt;""</formula>
    </cfRule>
  </conditionalFormatting>
  <conditionalFormatting pivot="1">
    <cfRule type="expression" dxfId="506" priority="16" stopIfTrue="1">
      <formula>$G$11&lt;&gt;""</formula>
    </cfRule>
  </conditionalFormatting>
  <conditionalFormatting pivot="1">
    <cfRule type="expression" dxfId="505" priority="15" stopIfTrue="1">
      <formula>$G$11&lt;&gt;""</formula>
    </cfRule>
  </conditionalFormatting>
  <conditionalFormatting pivot="1">
    <cfRule type="expression" dxfId="504" priority="14" stopIfTrue="1">
      <formula>$G$11&lt;&gt;""</formula>
    </cfRule>
  </conditionalFormatting>
  <conditionalFormatting sqref="B13:B21 D13:I21">
    <cfRule type="expression" dxfId="503" priority="8" stopIfTrue="1">
      <formula>RIGHT($B13,1)="0"</formula>
    </cfRule>
    <cfRule type="expression" dxfId="502" priority="9" stopIfTrue="1">
      <formula>B13&lt;&gt;""</formula>
    </cfRule>
    <cfRule type="expression" dxfId="501" priority="10" stopIfTrue="1">
      <formula>$I13&lt;&gt;""</formula>
    </cfRule>
  </conditionalFormatting>
  <conditionalFormatting sqref="C13:C21">
    <cfRule type="expression" dxfId="500" priority="11" stopIfTrue="1">
      <formula>RIGHT($B13,1)="0"</formula>
    </cfRule>
    <cfRule type="expression" dxfId="499" priority="12" stopIfTrue="1">
      <formula>C13&lt;&gt;""</formula>
    </cfRule>
    <cfRule type="expression" dxfId="498" priority="13" stopIfTrue="1">
      <formula>$I13&lt;&gt;""</formula>
    </cfRule>
  </conditionalFormatting>
  <conditionalFormatting pivot="1" sqref="J13:R13 J14:R14 J15:R15 J16:R16 J17:R17">
    <cfRule type="expression" dxfId="497" priority="7" stopIfTrue="1">
      <formula>$G$11&lt;&gt;""</formula>
    </cfRule>
  </conditionalFormatting>
  <conditionalFormatting sqref="S2:S9">
    <cfRule type="expression" dxfId="496" priority="4" stopIfTrue="1">
      <formula>AND(RIGHT($B2,1)="0",S$10&lt;&gt;"")</formula>
    </cfRule>
    <cfRule type="expression" dxfId="495" priority="5" stopIfTrue="1">
      <formula>AND($I2&lt;&gt;"",S$10&lt;&gt;"")</formula>
    </cfRule>
    <cfRule type="expression" dxfId="494" priority="6" stopIfTrue="1">
      <formula>OR($I2="",S$10="")</formula>
    </cfRule>
  </conditionalFormatting>
  <pageMargins left="0.39370078740157483" right="0" top="0.59055118110236227" bottom="0.98425196850393704" header="0" footer="0.51181102362204722"/>
  <pageSetup paperSize="9"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sheetPr>
  <dimension ref="A1:M201"/>
  <sheetViews>
    <sheetView showGridLines="0" showRowColHeaders="0" workbookViewId="0">
      <selection activeCell="D3" sqref="D3"/>
    </sheetView>
  </sheetViews>
  <sheetFormatPr defaultRowHeight="12.75" x14ac:dyDescent="0.25"/>
  <cols>
    <col min="1" max="1" width="1.42578125" style="25" customWidth="1"/>
    <col min="2" max="2" width="8.5703125" style="28" hidden="1" customWidth="1"/>
    <col min="3" max="3" width="38.28515625" style="28" customWidth="1"/>
    <col min="4" max="4" width="24.85546875" style="28" customWidth="1"/>
    <col min="5" max="5" width="9.140625" style="28" customWidth="1"/>
    <col min="6" max="6" width="12.5703125" style="28" customWidth="1"/>
    <col min="7" max="7" width="11.42578125" style="25" customWidth="1"/>
    <col min="8" max="8" width="10.140625" style="25" customWidth="1"/>
    <col min="9" max="9" width="9.85546875" style="25" customWidth="1"/>
    <col min="10" max="12" width="7.140625" style="25" customWidth="1"/>
    <col min="13" max="16384" width="9.140625" style="25"/>
  </cols>
  <sheetData>
    <row r="1" spans="1:13" s="4" customFormat="1" ht="7.5" customHeight="1" x14ac:dyDescent="0.2">
      <c r="A1" s="1"/>
      <c r="B1" s="1"/>
      <c r="C1" s="1"/>
      <c r="D1" s="2"/>
      <c r="E1" s="3"/>
      <c r="F1" s="3"/>
      <c r="G1" s="3"/>
      <c r="H1" s="3"/>
      <c r="I1" s="3"/>
      <c r="J1" s="3"/>
    </row>
    <row r="2" spans="1:13" s="4" customFormat="1" ht="13.5" customHeight="1" x14ac:dyDescent="0.25">
      <c r="A2" s="5"/>
      <c r="B2" s="100"/>
      <c r="C2" s="100"/>
      <c r="D2" s="100"/>
      <c r="E2" s="100"/>
      <c r="F2" s="100"/>
      <c r="G2" s="100"/>
      <c r="H2" s="100"/>
      <c r="I2" s="25"/>
      <c r="J2" s="5"/>
      <c r="K2" s="5"/>
      <c r="L2" s="5"/>
    </row>
    <row r="3" spans="1:13" s="4" customFormat="1" ht="13.5" customHeight="1" x14ac:dyDescent="0.25">
      <c r="A3" s="5"/>
      <c r="B3" s="100"/>
      <c r="C3" s="100"/>
      <c r="D3" s="100"/>
      <c r="E3" s="100"/>
      <c r="F3" s="100"/>
      <c r="G3" s="100"/>
      <c r="H3" s="100"/>
      <c r="I3" s="25"/>
      <c r="J3" s="5"/>
      <c r="K3" s="5"/>
      <c r="L3" s="5"/>
    </row>
    <row r="4" spans="1:13" s="4" customFormat="1" ht="12.75" customHeight="1" x14ac:dyDescent="0.25">
      <c r="A4" s="5"/>
      <c r="B4" s="100"/>
      <c r="C4" s="100"/>
      <c r="D4" s="100"/>
      <c r="E4" s="100"/>
      <c r="F4" s="100"/>
      <c r="G4" s="100"/>
      <c r="H4" s="100"/>
      <c r="I4" s="25"/>
      <c r="J4" s="5"/>
      <c r="K4" s="5"/>
      <c r="L4" s="5"/>
    </row>
    <row r="5" spans="1:13" s="6" customFormat="1" ht="4.5" customHeight="1" x14ac:dyDescent="0.25">
      <c r="I5" s="25"/>
    </row>
    <row r="6" spans="1:13" s="6" customFormat="1" ht="3.75" customHeight="1" x14ac:dyDescent="0.25">
      <c r="B6" s="29"/>
      <c r="C6" s="29"/>
      <c r="D6" s="29"/>
      <c r="E6" s="29"/>
      <c r="F6" s="29"/>
      <c r="G6" s="29"/>
      <c r="H6" s="29"/>
      <c r="I6" s="25"/>
      <c r="J6" s="29"/>
      <c r="K6" s="29"/>
      <c r="L6" s="29"/>
    </row>
    <row r="7" spans="1:13" s="6" customFormat="1" ht="10.5" customHeight="1" x14ac:dyDescent="0.25">
      <c r="B7" s="30"/>
      <c r="C7" s="98" t="str">
        <f ca="1">CONCATENATE("Price List applicable for ",Data!A9,". Effective from ",Data!A11,". ")</f>
        <v xml:space="preserve">Price List applicable for Russian Federation. Effective from January 1st 2016. </v>
      </c>
      <c r="D7" s="30"/>
      <c r="E7" s="30"/>
      <c r="F7" s="30"/>
      <c r="G7" s="30"/>
      <c r="H7" s="30"/>
      <c r="I7" s="25"/>
      <c r="J7" s="30"/>
      <c r="K7" s="30"/>
      <c r="L7" s="30"/>
    </row>
    <row r="8" spans="1:13" s="6" customFormat="1" ht="10.5" customHeight="1" x14ac:dyDescent="0.25">
      <c r="B8" s="30"/>
      <c r="C8" s="99" t="str">
        <f ca="1">CONCATENATE(Data!A5,". ",Data!A7)</f>
        <v>Kaspersky Lab. 39A/3 Leningradskoe Shosse Moscow, 125212. sales@kaspersky.com</v>
      </c>
      <c r="D8" s="30"/>
      <c r="E8" s="30"/>
      <c r="F8" s="30"/>
      <c r="G8" s="30"/>
      <c r="H8" s="30"/>
      <c r="I8" s="25"/>
      <c r="J8" s="30"/>
      <c r="K8" s="30"/>
      <c r="L8" s="30"/>
    </row>
    <row r="9" spans="1:13" ht="13.5" x14ac:dyDescent="0.25">
      <c r="A9" s="32"/>
      <c r="B9" s="315" t="s">
        <v>1956</v>
      </c>
      <c r="C9" s="316"/>
      <c r="D9" s="316"/>
      <c r="E9" s="316"/>
      <c r="F9" s="316"/>
      <c r="G9" s="315" t="s">
        <v>212</v>
      </c>
      <c r="H9" s="309"/>
      <c r="J9"/>
      <c r="K9"/>
      <c r="L9"/>
      <c r="M9"/>
    </row>
    <row r="10" spans="1:13" ht="13.5" x14ac:dyDescent="0.25">
      <c r="A10" s="32"/>
      <c r="B10" s="319" t="s">
        <v>126</v>
      </c>
      <c r="C10" s="319" t="s">
        <v>127</v>
      </c>
      <c r="D10" s="314" t="s">
        <v>128</v>
      </c>
      <c r="E10" s="320" t="s">
        <v>208</v>
      </c>
      <c r="F10" s="319" t="s">
        <v>124</v>
      </c>
      <c r="G10" s="307" t="s">
        <v>38</v>
      </c>
      <c r="H10" s="340" t="s">
        <v>40</v>
      </c>
      <c r="J10"/>
      <c r="K10"/>
      <c r="L10"/>
      <c r="M10"/>
    </row>
    <row r="11" spans="1:13" ht="13.5" customHeight="1" x14ac:dyDescent="0.25">
      <c r="B11" s="311">
        <v>4902</v>
      </c>
      <c r="C11" s="307" t="s">
        <v>2263</v>
      </c>
      <c r="D11" s="307" t="s">
        <v>1722</v>
      </c>
      <c r="E11" s="307" t="s">
        <v>2244</v>
      </c>
      <c r="F11" s="307" t="s">
        <v>2243</v>
      </c>
      <c r="G11" s="311">
        <v>1700000</v>
      </c>
      <c r="H11" s="311">
        <v>3400000</v>
      </c>
      <c r="J11"/>
      <c r="K11"/>
      <c r="L11"/>
      <c r="M11"/>
    </row>
    <row r="12" spans="1:13" x14ac:dyDescent="0.25">
      <c r="B12" s="313">
        <v>4903</v>
      </c>
      <c r="C12" s="307" t="s">
        <v>2247</v>
      </c>
      <c r="D12" s="307" t="s">
        <v>1722</v>
      </c>
      <c r="E12" s="307" t="s">
        <v>2244</v>
      </c>
      <c r="F12" s="307" t="s">
        <v>2246</v>
      </c>
      <c r="G12" s="313">
        <v>650000</v>
      </c>
      <c r="H12" s="313">
        <v>1300000</v>
      </c>
      <c r="J12" s="26"/>
      <c r="K12" s="26"/>
      <c r="L12" s="26"/>
    </row>
    <row r="13" spans="1:13" x14ac:dyDescent="0.25">
      <c r="B13" s="313">
        <v>4908</v>
      </c>
      <c r="C13" s="307" t="s">
        <v>2255</v>
      </c>
      <c r="D13" s="307" t="s">
        <v>1722</v>
      </c>
      <c r="E13" s="307" t="s">
        <v>2244</v>
      </c>
      <c r="F13" s="307" t="s">
        <v>2254</v>
      </c>
      <c r="G13" s="313">
        <v>200000</v>
      </c>
      <c r="H13" s="313">
        <v>400000</v>
      </c>
      <c r="J13" s="26"/>
      <c r="K13" s="26"/>
      <c r="L13" s="26"/>
    </row>
    <row r="14" spans="1:13" x14ac:dyDescent="0.25">
      <c r="B14" s="313">
        <v>4909</v>
      </c>
      <c r="C14" s="308" t="s">
        <v>2251</v>
      </c>
      <c r="D14" s="308" t="s">
        <v>1722</v>
      </c>
      <c r="E14" s="308" t="s">
        <v>2244</v>
      </c>
      <c r="F14" s="308" t="s">
        <v>2250</v>
      </c>
      <c r="G14" s="313">
        <v>100000</v>
      </c>
      <c r="H14" s="313">
        <v>200000</v>
      </c>
      <c r="J14" s="26"/>
      <c r="K14" s="26"/>
      <c r="L14" s="26"/>
    </row>
    <row r="15" spans="1:13" ht="13.5" x14ac:dyDescent="0.25">
      <c r="B15"/>
      <c r="C15"/>
      <c r="D15"/>
      <c r="E15"/>
      <c r="F15"/>
      <c r="G15"/>
      <c r="H15"/>
      <c r="I15" s="26"/>
      <c r="J15" s="26"/>
      <c r="K15" s="26"/>
      <c r="L15" s="26"/>
    </row>
    <row r="16" spans="1:13" ht="13.5" x14ac:dyDescent="0.25">
      <c r="B16"/>
      <c r="C16"/>
      <c r="D16"/>
      <c r="E16"/>
      <c r="F16"/>
      <c r="G16"/>
      <c r="H16"/>
      <c r="I16" s="26"/>
      <c r="J16" s="26"/>
      <c r="K16" s="26"/>
      <c r="L16" s="26"/>
    </row>
    <row r="17" spans="2:12" x14ac:dyDescent="0.25">
      <c r="B17" s="6"/>
      <c r="C17" s="6"/>
      <c r="D17" s="6"/>
      <c r="E17" s="6"/>
      <c r="F17" s="6"/>
      <c r="G17" s="6"/>
      <c r="H17" s="6"/>
      <c r="I17" s="26"/>
      <c r="J17" s="26"/>
      <c r="K17" s="26"/>
      <c r="L17" s="26"/>
    </row>
    <row r="18" spans="2:12" x14ac:dyDescent="0.25">
      <c r="B18" s="6"/>
      <c r="C18" s="6"/>
      <c r="D18" s="6"/>
      <c r="E18" s="6"/>
      <c r="F18" s="6"/>
      <c r="G18" s="6"/>
      <c r="H18" s="6"/>
      <c r="I18" s="26"/>
      <c r="J18" s="26"/>
      <c r="K18" s="26"/>
      <c r="L18" s="26"/>
    </row>
    <row r="19" spans="2:12" x14ac:dyDescent="0.25">
      <c r="B19" s="6"/>
      <c r="C19" s="6"/>
      <c r="D19" s="6"/>
      <c r="E19" s="6"/>
      <c r="F19" s="6"/>
      <c r="G19" s="6"/>
      <c r="H19" s="6"/>
      <c r="I19" s="26"/>
      <c r="J19" s="26"/>
      <c r="K19" s="26"/>
      <c r="L19" s="26"/>
    </row>
    <row r="20" spans="2:12" x14ac:dyDescent="0.25">
      <c r="B20" s="6"/>
      <c r="C20" s="6"/>
      <c r="D20" s="6"/>
      <c r="E20" s="6"/>
      <c r="F20" s="6"/>
      <c r="G20" s="6"/>
      <c r="H20" s="6"/>
      <c r="I20" s="26"/>
      <c r="J20" s="26"/>
      <c r="K20" s="26"/>
      <c r="L20" s="26"/>
    </row>
    <row r="21" spans="2:12" x14ac:dyDescent="0.25">
      <c r="B21" s="6"/>
      <c r="C21" s="6"/>
      <c r="D21" s="6"/>
      <c r="E21" s="6"/>
      <c r="F21" s="6"/>
      <c r="G21" s="6"/>
      <c r="H21" s="6"/>
      <c r="I21" s="26"/>
      <c r="J21" s="26"/>
      <c r="K21" s="26"/>
      <c r="L21" s="26"/>
    </row>
    <row r="22" spans="2:12" x14ac:dyDescent="0.25">
      <c r="B22" s="6"/>
      <c r="C22" s="6"/>
      <c r="D22" s="6"/>
      <c r="E22" s="6"/>
      <c r="F22" s="6"/>
      <c r="G22" s="6"/>
      <c r="H22" s="6"/>
      <c r="I22" s="26"/>
      <c r="J22" s="26"/>
      <c r="K22" s="26"/>
      <c r="L22" s="26"/>
    </row>
    <row r="23" spans="2:12" x14ac:dyDescent="0.25">
      <c r="B23" s="6"/>
      <c r="C23" s="6"/>
      <c r="D23" s="6"/>
      <c r="E23" s="6"/>
      <c r="F23" s="6"/>
      <c r="G23" s="6"/>
      <c r="H23" s="6"/>
      <c r="I23" s="26"/>
      <c r="J23" s="26"/>
      <c r="K23" s="26"/>
      <c r="L23" s="26"/>
    </row>
    <row r="24" spans="2:12" x14ac:dyDescent="0.25">
      <c r="B24" s="6"/>
      <c r="C24" s="6"/>
      <c r="D24" s="6"/>
      <c r="E24" s="6"/>
      <c r="F24" s="6"/>
      <c r="G24" s="6"/>
      <c r="H24" s="6"/>
      <c r="I24" s="26"/>
      <c r="J24" s="26"/>
      <c r="K24" s="26"/>
      <c r="L24" s="26"/>
    </row>
    <row r="25" spans="2:12" x14ac:dyDescent="0.25">
      <c r="B25" s="6"/>
      <c r="C25" s="6"/>
      <c r="D25" s="6"/>
      <c r="E25" s="6"/>
      <c r="F25" s="6"/>
      <c r="G25" s="6"/>
      <c r="H25" s="6"/>
      <c r="I25" s="26"/>
      <c r="J25" s="26"/>
      <c r="K25" s="26"/>
      <c r="L25" s="26"/>
    </row>
    <row r="26" spans="2:12" x14ac:dyDescent="0.25">
      <c r="B26" s="6"/>
      <c r="C26" s="6"/>
      <c r="D26" s="6"/>
      <c r="E26" s="6"/>
      <c r="F26" s="6"/>
      <c r="G26" s="6"/>
      <c r="H26" s="6"/>
      <c r="I26" s="26"/>
      <c r="J26" s="26"/>
      <c r="K26" s="26"/>
      <c r="L26" s="26"/>
    </row>
    <row r="27" spans="2:12" x14ac:dyDescent="0.25">
      <c r="B27" s="6"/>
      <c r="C27" s="6"/>
      <c r="D27" s="6"/>
      <c r="E27" s="6"/>
      <c r="F27" s="6"/>
      <c r="G27" s="6"/>
      <c r="H27" s="6"/>
      <c r="I27" s="26"/>
      <c r="J27" s="26"/>
      <c r="K27" s="26"/>
      <c r="L27" s="26"/>
    </row>
    <row r="28" spans="2:12" x14ac:dyDescent="0.25">
      <c r="B28" s="6"/>
      <c r="C28" s="6"/>
      <c r="D28" s="6"/>
      <c r="E28" s="6"/>
      <c r="F28" s="6"/>
      <c r="G28" s="6"/>
      <c r="H28" s="6"/>
      <c r="I28" s="26"/>
      <c r="J28" s="26"/>
      <c r="K28" s="26"/>
      <c r="L28" s="26"/>
    </row>
    <row r="29" spans="2:12" x14ac:dyDescent="0.25">
      <c r="B29" s="6"/>
      <c r="C29" s="6"/>
      <c r="D29" s="6"/>
      <c r="E29" s="6"/>
      <c r="F29" s="6"/>
      <c r="G29" s="6"/>
      <c r="H29" s="6"/>
      <c r="I29" s="26"/>
      <c r="J29" s="26"/>
      <c r="K29" s="26"/>
      <c r="L29" s="26"/>
    </row>
    <row r="30" spans="2:12" x14ac:dyDescent="0.25">
      <c r="B30" s="6"/>
      <c r="C30" s="6"/>
      <c r="D30" s="6"/>
      <c r="E30" s="6"/>
      <c r="F30" s="6"/>
      <c r="G30" s="6"/>
      <c r="H30" s="6"/>
      <c r="I30" s="26"/>
      <c r="J30" s="26"/>
      <c r="K30" s="26"/>
      <c r="L30" s="26"/>
    </row>
    <row r="31" spans="2:12" x14ac:dyDescent="0.25">
      <c r="B31" s="6"/>
      <c r="C31" s="6"/>
      <c r="D31" s="6"/>
      <c r="E31" s="6"/>
      <c r="F31" s="6"/>
      <c r="G31" s="6"/>
      <c r="H31" s="6"/>
      <c r="I31" s="26"/>
      <c r="J31" s="26"/>
      <c r="K31" s="26"/>
      <c r="L31" s="26"/>
    </row>
    <row r="32" spans="2:12" x14ac:dyDescent="0.25">
      <c r="B32" s="6"/>
      <c r="C32" s="6"/>
      <c r="D32" s="6"/>
      <c r="E32" s="6"/>
      <c r="F32" s="6"/>
      <c r="G32" s="6"/>
      <c r="H32" s="6"/>
      <c r="I32" s="26"/>
      <c r="J32" s="26"/>
      <c r="K32" s="26"/>
      <c r="L32" s="26"/>
    </row>
    <row r="33" spans="2:12" x14ac:dyDescent="0.25">
      <c r="B33" s="6"/>
      <c r="C33" s="6"/>
      <c r="D33" s="6"/>
      <c r="E33" s="6"/>
      <c r="F33" s="6"/>
      <c r="G33" s="6"/>
      <c r="H33" s="6"/>
      <c r="I33" s="26"/>
      <c r="J33" s="26"/>
      <c r="K33" s="26"/>
      <c r="L33" s="26"/>
    </row>
    <row r="34" spans="2:12" x14ac:dyDescent="0.25">
      <c r="B34" s="6"/>
      <c r="C34" s="6"/>
      <c r="D34" s="6"/>
      <c r="E34" s="6"/>
      <c r="F34" s="6"/>
      <c r="G34" s="6"/>
      <c r="H34" s="6"/>
      <c r="I34" s="26"/>
      <c r="J34" s="26"/>
      <c r="K34" s="26"/>
      <c r="L34" s="26"/>
    </row>
    <row r="35" spans="2:12" x14ac:dyDescent="0.25">
      <c r="B35" s="6"/>
      <c r="C35" s="6"/>
      <c r="D35" s="6"/>
      <c r="E35" s="6"/>
      <c r="F35" s="6"/>
      <c r="G35" s="6"/>
      <c r="H35" s="6"/>
      <c r="I35" s="26"/>
      <c r="J35" s="26"/>
      <c r="K35" s="26"/>
      <c r="L35" s="26"/>
    </row>
    <row r="36" spans="2:12" x14ac:dyDescent="0.25">
      <c r="B36" s="6"/>
      <c r="C36" s="6"/>
      <c r="D36" s="6"/>
      <c r="E36" s="6"/>
      <c r="F36" s="6"/>
      <c r="G36" s="6"/>
      <c r="H36" s="6"/>
      <c r="I36" s="26"/>
      <c r="J36" s="26"/>
      <c r="K36" s="26"/>
      <c r="L36" s="26"/>
    </row>
    <row r="37" spans="2:12" x14ac:dyDescent="0.25">
      <c r="B37" s="6"/>
      <c r="C37" s="6"/>
      <c r="D37" s="6"/>
      <c r="E37" s="6"/>
      <c r="F37" s="6"/>
      <c r="G37" s="6"/>
      <c r="H37" s="6"/>
      <c r="I37" s="26"/>
      <c r="J37" s="26"/>
      <c r="K37" s="26"/>
      <c r="L37" s="26"/>
    </row>
    <row r="38" spans="2:12" x14ac:dyDescent="0.25">
      <c r="B38" s="6"/>
      <c r="C38" s="6"/>
      <c r="D38" s="6"/>
      <c r="E38" s="6"/>
      <c r="F38" s="6"/>
      <c r="G38" s="6"/>
      <c r="H38" s="6"/>
      <c r="I38" s="26"/>
      <c r="J38" s="26"/>
      <c r="K38" s="26"/>
      <c r="L38" s="26"/>
    </row>
    <row r="39" spans="2:12" x14ac:dyDescent="0.25">
      <c r="B39" s="6"/>
      <c r="C39" s="6"/>
      <c r="D39" s="6"/>
      <c r="E39" s="6"/>
      <c r="F39" s="6"/>
      <c r="G39" s="6"/>
      <c r="H39" s="6"/>
      <c r="I39" s="26"/>
      <c r="J39" s="26"/>
      <c r="K39" s="26"/>
      <c r="L39" s="26"/>
    </row>
    <row r="40" spans="2:12" x14ac:dyDescent="0.25">
      <c r="B40" s="6"/>
      <c r="C40" s="6"/>
      <c r="D40" s="6"/>
      <c r="E40" s="6"/>
      <c r="F40" s="6"/>
      <c r="G40" s="6"/>
      <c r="H40" s="6"/>
      <c r="I40" s="26"/>
      <c r="J40" s="26"/>
      <c r="K40" s="26"/>
      <c r="L40" s="26"/>
    </row>
    <row r="41" spans="2:12" x14ac:dyDescent="0.25">
      <c r="B41" s="32"/>
      <c r="C41" s="32"/>
      <c r="D41" s="32"/>
      <c r="E41" s="32"/>
      <c r="F41" s="32"/>
      <c r="G41" s="32"/>
      <c r="H41" s="26"/>
      <c r="I41" s="26"/>
      <c r="J41" s="26"/>
      <c r="K41" s="26"/>
      <c r="L41" s="26"/>
    </row>
    <row r="42" spans="2:12" x14ac:dyDescent="0.25">
      <c r="B42" s="32"/>
      <c r="C42" s="32"/>
      <c r="D42" s="32"/>
      <c r="E42" s="32"/>
      <c r="F42" s="32"/>
      <c r="G42" s="32"/>
      <c r="H42" s="26"/>
      <c r="I42" s="26"/>
      <c r="J42" s="26"/>
      <c r="K42" s="26"/>
      <c r="L42" s="26"/>
    </row>
    <row r="43" spans="2:12" x14ac:dyDescent="0.25">
      <c r="B43" s="32"/>
      <c r="C43" s="32"/>
      <c r="D43" s="32"/>
      <c r="E43" s="32"/>
      <c r="F43" s="32"/>
      <c r="G43" s="32"/>
      <c r="H43" s="26"/>
      <c r="I43" s="26"/>
      <c r="J43" s="26"/>
      <c r="K43" s="26"/>
      <c r="L43" s="26"/>
    </row>
    <row r="44" spans="2:12" x14ac:dyDescent="0.25">
      <c r="B44" s="32"/>
      <c r="C44" s="32"/>
      <c r="D44" s="32"/>
      <c r="E44" s="32"/>
      <c r="F44" s="32"/>
      <c r="G44" s="32"/>
      <c r="H44" s="26"/>
      <c r="I44" s="26"/>
      <c r="J44" s="26"/>
      <c r="K44" s="26"/>
      <c r="L44" s="26"/>
    </row>
    <row r="45" spans="2:12" x14ac:dyDescent="0.25">
      <c r="B45" s="32"/>
      <c r="C45" s="32"/>
      <c r="D45" s="32"/>
      <c r="E45" s="32"/>
      <c r="F45" s="32"/>
      <c r="G45" s="32"/>
      <c r="H45" s="26"/>
      <c r="I45" s="26"/>
      <c r="J45" s="26"/>
      <c r="K45" s="26"/>
      <c r="L45" s="26"/>
    </row>
    <row r="46" spans="2:12" x14ac:dyDescent="0.25">
      <c r="B46" s="32"/>
      <c r="C46" s="32"/>
      <c r="D46" s="32"/>
      <c r="E46" s="32"/>
      <c r="F46" s="32"/>
      <c r="G46" s="32"/>
      <c r="H46" s="26"/>
      <c r="I46" s="26"/>
      <c r="J46" s="26"/>
      <c r="K46" s="26"/>
      <c r="L46" s="26"/>
    </row>
    <row r="47" spans="2:12" x14ac:dyDescent="0.25">
      <c r="B47" s="32"/>
      <c r="C47" s="32"/>
      <c r="D47" s="32"/>
      <c r="E47" s="32"/>
      <c r="F47" s="32"/>
      <c r="G47" s="32"/>
      <c r="H47" s="26"/>
      <c r="I47" s="26"/>
      <c r="J47" s="26"/>
      <c r="K47" s="26"/>
      <c r="L47" s="26"/>
    </row>
    <row r="48" spans="2:12" x14ac:dyDescent="0.25">
      <c r="B48" s="32"/>
      <c r="C48" s="32"/>
      <c r="D48" s="32"/>
      <c r="E48" s="32"/>
      <c r="F48" s="32"/>
      <c r="G48" s="32"/>
      <c r="H48" s="26"/>
      <c r="I48" s="26"/>
      <c r="J48" s="26"/>
      <c r="K48" s="26"/>
      <c r="L48" s="26"/>
    </row>
    <row r="49" spans="2:12" x14ac:dyDescent="0.25">
      <c r="B49" s="32"/>
      <c r="C49" s="32"/>
      <c r="D49" s="32"/>
      <c r="E49" s="32"/>
      <c r="F49" s="32"/>
      <c r="G49" s="32"/>
      <c r="H49" s="26"/>
      <c r="I49" s="26"/>
      <c r="J49" s="26"/>
      <c r="K49" s="26"/>
      <c r="L49" s="26"/>
    </row>
    <row r="50" spans="2:12" x14ac:dyDescent="0.25">
      <c r="B50" s="32"/>
      <c r="C50" s="32"/>
      <c r="D50" s="32"/>
      <c r="E50" s="32"/>
      <c r="F50" s="32"/>
      <c r="G50" s="32"/>
      <c r="H50" s="26"/>
      <c r="I50" s="26"/>
      <c r="J50" s="26"/>
      <c r="K50" s="26"/>
      <c r="L50" s="26"/>
    </row>
    <row r="51" spans="2:12" x14ac:dyDescent="0.25">
      <c r="B51" s="32"/>
      <c r="C51" s="32"/>
      <c r="D51" s="32"/>
      <c r="E51" s="32"/>
      <c r="F51" s="32"/>
      <c r="G51" s="32"/>
      <c r="H51" s="26"/>
      <c r="I51" s="26"/>
      <c r="J51" s="26"/>
      <c r="K51" s="26"/>
      <c r="L51" s="26"/>
    </row>
    <row r="52" spans="2:12" x14ac:dyDescent="0.25">
      <c r="B52" s="32"/>
      <c r="C52" s="32"/>
      <c r="D52" s="32"/>
      <c r="E52" s="32"/>
      <c r="F52" s="32"/>
      <c r="G52" s="32"/>
      <c r="H52" s="26"/>
      <c r="I52" s="26"/>
      <c r="J52" s="26"/>
      <c r="K52" s="26"/>
      <c r="L52" s="26"/>
    </row>
    <row r="53" spans="2:12" x14ac:dyDescent="0.25">
      <c r="B53" s="32"/>
      <c r="C53" s="32"/>
      <c r="D53" s="32"/>
      <c r="E53" s="32"/>
      <c r="F53" s="32"/>
      <c r="G53" s="32"/>
      <c r="H53" s="26"/>
      <c r="I53" s="26"/>
      <c r="J53" s="26"/>
      <c r="K53" s="26"/>
      <c r="L53" s="26"/>
    </row>
    <row r="54" spans="2:12" x14ac:dyDescent="0.25">
      <c r="B54" s="32"/>
      <c r="C54" s="32"/>
      <c r="D54" s="32"/>
      <c r="E54" s="32"/>
      <c r="F54" s="32"/>
      <c r="G54" s="32"/>
      <c r="H54" s="26"/>
      <c r="I54" s="26"/>
      <c r="J54" s="26"/>
      <c r="K54" s="26"/>
      <c r="L54" s="26"/>
    </row>
    <row r="55" spans="2:12" x14ac:dyDescent="0.25">
      <c r="B55" s="32"/>
      <c r="C55" s="32"/>
      <c r="D55" s="32"/>
      <c r="E55" s="32"/>
      <c r="F55" s="32"/>
      <c r="G55" s="32"/>
      <c r="H55" s="26"/>
      <c r="I55" s="26"/>
      <c r="J55" s="26"/>
      <c r="K55" s="26"/>
      <c r="L55" s="26"/>
    </row>
    <row r="56" spans="2:12" x14ac:dyDescent="0.25">
      <c r="B56" s="32"/>
      <c r="C56" s="32"/>
      <c r="D56" s="32"/>
      <c r="E56" s="32"/>
      <c r="F56" s="32"/>
      <c r="G56" s="32"/>
      <c r="H56" s="26"/>
      <c r="I56" s="26"/>
      <c r="J56" s="26"/>
      <c r="K56" s="26"/>
      <c r="L56" s="26"/>
    </row>
    <row r="57" spans="2:12" x14ac:dyDescent="0.25">
      <c r="B57" s="32"/>
      <c r="C57" s="32"/>
      <c r="D57" s="32"/>
      <c r="E57" s="32"/>
      <c r="F57" s="32"/>
      <c r="G57" s="32"/>
      <c r="H57" s="26"/>
      <c r="I57" s="26"/>
      <c r="J57" s="26"/>
      <c r="K57" s="26"/>
      <c r="L57" s="26"/>
    </row>
    <row r="58" spans="2:12" x14ac:dyDescent="0.25">
      <c r="B58" s="32"/>
      <c r="C58" s="32"/>
      <c r="D58" s="32"/>
      <c r="E58" s="32"/>
      <c r="F58" s="32"/>
      <c r="G58" s="32"/>
      <c r="H58" s="26"/>
      <c r="I58" s="26"/>
      <c r="J58" s="26"/>
      <c r="K58" s="26"/>
      <c r="L58" s="26"/>
    </row>
    <row r="59" spans="2:12" x14ac:dyDescent="0.25">
      <c r="B59" s="32"/>
      <c r="C59" s="32"/>
      <c r="D59" s="32"/>
      <c r="E59" s="32"/>
      <c r="F59" s="32"/>
      <c r="G59" s="32"/>
      <c r="H59" s="26"/>
      <c r="I59" s="26"/>
      <c r="J59" s="26"/>
      <c r="K59" s="26"/>
      <c r="L59" s="26"/>
    </row>
    <row r="60" spans="2:12" x14ac:dyDescent="0.25">
      <c r="B60" s="32"/>
      <c r="C60" s="32"/>
      <c r="D60" s="32"/>
      <c r="E60" s="32"/>
      <c r="F60" s="32"/>
      <c r="G60" s="32"/>
      <c r="H60" s="26"/>
      <c r="I60" s="26"/>
      <c r="J60" s="26"/>
      <c r="K60" s="26"/>
      <c r="L60" s="26"/>
    </row>
    <row r="61" spans="2:12" x14ac:dyDescent="0.25">
      <c r="B61" s="32"/>
      <c r="C61" s="32"/>
      <c r="D61" s="32"/>
      <c r="E61" s="32"/>
      <c r="F61" s="32"/>
      <c r="G61" s="32"/>
      <c r="H61" s="26"/>
      <c r="I61" s="26"/>
      <c r="J61" s="26"/>
      <c r="K61" s="26"/>
      <c r="L61" s="26"/>
    </row>
    <row r="62" spans="2:12" x14ac:dyDescent="0.25">
      <c r="B62" s="32"/>
      <c r="C62" s="32"/>
      <c r="D62" s="32"/>
      <c r="E62" s="32"/>
      <c r="F62" s="32"/>
      <c r="G62" s="32"/>
      <c r="H62" s="26"/>
      <c r="I62" s="26"/>
      <c r="J62" s="26"/>
      <c r="K62" s="26"/>
      <c r="L62" s="26"/>
    </row>
    <row r="63" spans="2:12" x14ac:dyDescent="0.25">
      <c r="B63" s="32"/>
      <c r="C63" s="32"/>
      <c r="D63" s="32"/>
      <c r="E63" s="32"/>
      <c r="F63" s="32"/>
      <c r="G63" s="32"/>
      <c r="H63" s="26"/>
      <c r="I63" s="26"/>
      <c r="J63" s="26"/>
      <c r="K63" s="26"/>
      <c r="L63" s="26"/>
    </row>
    <row r="64" spans="2:12" x14ac:dyDescent="0.25">
      <c r="B64" s="32"/>
      <c r="C64" s="32"/>
      <c r="D64" s="32"/>
      <c r="E64" s="32"/>
      <c r="F64" s="32"/>
      <c r="G64" s="32"/>
      <c r="H64" s="26"/>
      <c r="I64" s="26"/>
      <c r="J64" s="26"/>
      <c r="K64" s="26"/>
      <c r="L64" s="26"/>
    </row>
    <row r="65" spans="2:12" x14ac:dyDescent="0.25">
      <c r="B65" s="32"/>
      <c r="C65" s="32"/>
      <c r="D65" s="32"/>
      <c r="E65" s="32"/>
      <c r="F65" s="32"/>
      <c r="G65" s="32"/>
      <c r="H65" s="26"/>
      <c r="I65" s="26"/>
      <c r="J65" s="26"/>
      <c r="K65" s="26"/>
      <c r="L65" s="26"/>
    </row>
    <row r="66" spans="2:12" x14ac:dyDescent="0.25">
      <c r="B66" s="32"/>
      <c r="C66" s="32"/>
      <c r="D66" s="32"/>
      <c r="E66" s="32"/>
      <c r="F66" s="32"/>
      <c r="G66" s="32"/>
      <c r="H66" s="26"/>
      <c r="I66" s="26"/>
      <c r="J66" s="26"/>
      <c r="K66" s="26"/>
      <c r="L66" s="26"/>
    </row>
    <row r="67" spans="2:12" x14ac:dyDescent="0.25">
      <c r="B67" s="32"/>
      <c r="C67" s="32"/>
      <c r="D67" s="32"/>
      <c r="E67" s="32"/>
      <c r="F67" s="32"/>
      <c r="G67" s="32"/>
      <c r="H67" s="26"/>
      <c r="I67" s="26"/>
      <c r="J67" s="26"/>
      <c r="K67" s="26"/>
      <c r="L67" s="26"/>
    </row>
    <row r="68" spans="2:12" x14ac:dyDescent="0.25">
      <c r="B68" s="32"/>
      <c r="C68" s="32"/>
      <c r="D68" s="32"/>
      <c r="E68" s="32"/>
      <c r="F68" s="32"/>
      <c r="G68" s="32"/>
      <c r="H68" s="26"/>
      <c r="I68" s="26"/>
      <c r="J68" s="26"/>
      <c r="K68" s="26"/>
      <c r="L68" s="26"/>
    </row>
    <row r="69" spans="2:12" x14ac:dyDescent="0.25">
      <c r="B69" s="32"/>
      <c r="C69" s="32"/>
      <c r="D69" s="32"/>
      <c r="E69" s="32"/>
      <c r="F69" s="32"/>
      <c r="G69" s="32"/>
      <c r="H69" s="26"/>
      <c r="I69" s="26"/>
      <c r="J69" s="26"/>
      <c r="K69" s="26"/>
      <c r="L69" s="26"/>
    </row>
    <row r="70" spans="2:12" x14ac:dyDescent="0.25">
      <c r="B70" s="32"/>
      <c r="C70" s="32"/>
      <c r="D70" s="32"/>
      <c r="E70" s="32"/>
      <c r="F70" s="32"/>
      <c r="G70" s="32"/>
      <c r="H70" s="26"/>
      <c r="I70" s="26"/>
      <c r="J70" s="26"/>
      <c r="K70" s="26"/>
      <c r="L70" s="26"/>
    </row>
    <row r="71" spans="2:12" x14ac:dyDescent="0.25">
      <c r="B71" s="32"/>
      <c r="C71" s="32"/>
      <c r="D71" s="32"/>
      <c r="E71" s="32"/>
      <c r="F71" s="32"/>
      <c r="G71" s="32"/>
      <c r="H71" s="26"/>
      <c r="I71" s="26"/>
      <c r="J71" s="26"/>
      <c r="K71" s="26"/>
      <c r="L71" s="26"/>
    </row>
    <row r="72" spans="2:12" x14ac:dyDescent="0.25">
      <c r="B72" s="32"/>
      <c r="C72" s="32"/>
      <c r="D72" s="32"/>
      <c r="E72" s="32"/>
      <c r="F72" s="32"/>
      <c r="G72" s="32"/>
      <c r="H72" s="26"/>
      <c r="I72" s="26"/>
      <c r="J72" s="26"/>
      <c r="K72" s="26"/>
      <c r="L72" s="26"/>
    </row>
    <row r="73" spans="2:12" x14ac:dyDescent="0.25">
      <c r="B73" s="32"/>
      <c r="C73" s="32"/>
      <c r="D73" s="32"/>
      <c r="E73" s="32"/>
      <c r="F73" s="32"/>
      <c r="G73" s="32"/>
      <c r="H73" s="26"/>
      <c r="I73" s="26"/>
      <c r="J73" s="26"/>
      <c r="K73" s="26"/>
      <c r="L73" s="26"/>
    </row>
    <row r="74" spans="2:12" x14ac:dyDescent="0.25">
      <c r="B74" s="32"/>
      <c r="C74" s="32"/>
      <c r="D74" s="32"/>
      <c r="E74" s="32"/>
      <c r="F74" s="32"/>
      <c r="G74" s="32"/>
      <c r="H74" s="26"/>
      <c r="I74" s="26"/>
      <c r="J74" s="26"/>
      <c r="K74" s="26"/>
      <c r="L74" s="26"/>
    </row>
    <row r="75" spans="2:12" x14ac:dyDescent="0.25">
      <c r="B75" s="32"/>
      <c r="C75" s="32"/>
      <c r="D75" s="32"/>
      <c r="E75" s="32"/>
      <c r="F75" s="32"/>
      <c r="G75" s="32"/>
      <c r="H75" s="26"/>
      <c r="I75" s="26"/>
      <c r="J75" s="26"/>
      <c r="K75" s="26"/>
      <c r="L75" s="26"/>
    </row>
    <row r="76" spans="2:12" x14ac:dyDescent="0.25">
      <c r="B76" s="32"/>
      <c r="C76" s="32"/>
      <c r="D76" s="32"/>
      <c r="E76" s="32"/>
      <c r="F76" s="32"/>
      <c r="G76" s="32"/>
      <c r="H76" s="26"/>
      <c r="I76" s="26"/>
      <c r="J76" s="26"/>
      <c r="K76" s="26"/>
      <c r="L76" s="26"/>
    </row>
    <row r="77" spans="2:12" x14ac:dyDescent="0.25">
      <c r="B77" s="32"/>
      <c r="C77" s="32"/>
      <c r="D77" s="32"/>
      <c r="E77" s="32"/>
      <c r="F77" s="32"/>
      <c r="G77" s="32"/>
      <c r="H77" s="26"/>
      <c r="I77" s="26"/>
      <c r="J77" s="26"/>
      <c r="K77" s="26"/>
      <c r="L77" s="26"/>
    </row>
    <row r="78" spans="2:12" x14ac:dyDescent="0.25">
      <c r="B78" s="32"/>
      <c r="C78" s="32"/>
      <c r="D78" s="32"/>
      <c r="E78" s="32"/>
      <c r="F78" s="32"/>
      <c r="G78" s="32"/>
      <c r="H78" s="26"/>
      <c r="I78" s="26"/>
      <c r="J78" s="26"/>
      <c r="K78" s="26"/>
      <c r="L78" s="26"/>
    </row>
    <row r="79" spans="2:12" x14ac:dyDescent="0.25">
      <c r="B79" s="32"/>
      <c r="C79" s="32"/>
      <c r="D79" s="32"/>
      <c r="E79" s="32"/>
      <c r="F79" s="32"/>
      <c r="G79" s="32"/>
      <c r="H79" s="26"/>
      <c r="I79" s="26"/>
      <c r="J79" s="26"/>
      <c r="K79" s="26"/>
      <c r="L79" s="26"/>
    </row>
    <row r="80" spans="2:12" x14ac:dyDescent="0.25">
      <c r="B80" s="32"/>
      <c r="C80" s="32"/>
      <c r="D80" s="32"/>
      <c r="E80" s="32"/>
      <c r="F80" s="32"/>
      <c r="G80" s="32"/>
      <c r="H80" s="26"/>
      <c r="I80" s="26"/>
      <c r="J80" s="26"/>
      <c r="K80" s="26"/>
      <c r="L80" s="26"/>
    </row>
    <row r="81" spans="2:12" x14ac:dyDescent="0.25">
      <c r="B81" s="32"/>
      <c r="C81" s="32"/>
      <c r="D81" s="32"/>
      <c r="E81" s="32"/>
      <c r="F81" s="32"/>
      <c r="G81" s="32"/>
      <c r="H81" s="26"/>
      <c r="I81" s="26"/>
      <c r="J81" s="26"/>
      <c r="K81" s="26"/>
      <c r="L81" s="26"/>
    </row>
    <row r="82" spans="2:12" x14ac:dyDescent="0.25">
      <c r="B82" s="32"/>
      <c r="C82" s="32"/>
      <c r="D82" s="32"/>
      <c r="E82" s="32"/>
      <c r="F82" s="32"/>
      <c r="G82" s="32"/>
      <c r="H82" s="26"/>
      <c r="I82" s="26"/>
      <c r="J82" s="26"/>
      <c r="K82" s="26"/>
      <c r="L82" s="26"/>
    </row>
    <row r="83" spans="2:12" x14ac:dyDescent="0.25">
      <c r="B83" s="32"/>
      <c r="C83" s="32"/>
      <c r="D83" s="32"/>
      <c r="E83" s="32"/>
      <c r="F83" s="32"/>
      <c r="G83" s="32"/>
      <c r="H83" s="26"/>
      <c r="I83" s="26"/>
      <c r="J83" s="26"/>
      <c r="K83" s="26"/>
      <c r="L83" s="26"/>
    </row>
    <row r="84" spans="2:12" x14ac:dyDescent="0.25">
      <c r="B84" s="32"/>
      <c r="C84" s="32"/>
      <c r="D84" s="32"/>
      <c r="E84" s="32"/>
      <c r="F84" s="32"/>
      <c r="G84" s="32"/>
      <c r="H84" s="26"/>
      <c r="I84" s="26"/>
      <c r="J84" s="26"/>
      <c r="K84" s="26"/>
      <c r="L84" s="26"/>
    </row>
    <row r="85" spans="2:12" x14ac:dyDescent="0.25">
      <c r="B85" s="32"/>
      <c r="C85" s="32"/>
      <c r="D85" s="32"/>
      <c r="E85" s="32"/>
      <c r="F85" s="32"/>
      <c r="G85" s="32"/>
      <c r="H85" s="26"/>
      <c r="I85" s="26"/>
      <c r="J85" s="26"/>
      <c r="K85" s="26"/>
      <c r="L85" s="26"/>
    </row>
    <row r="86" spans="2:12" x14ac:dyDescent="0.25">
      <c r="B86" s="32"/>
      <c r="C86" s="32"/>
      <c r="D86" s="32"/>
      <c r="E86" s="32"/>
      <c r="F86" s="32"/>
      <c r="G86" s="32"/>
      <c r="H86" s="26"/>
      <c r="I86" s="26"/>
      <c r="J86" s="26"/>
      <c r="K86" s="26"/>
      <c r="L86" s="26"/>
    </row>
    <row r="87" spans="2:12" x14ac:dyDescent="0.25">
      <c r="B87" s="32"/>
      <c r="C87" s="32"/>
      <c r="D87" s="32"/>
      <c r="E87" s="32"/>
      <c r="F87" s="32"/>
      <c r="G87" s="32"/>
      <c r="H87" s="26"/>
      <c r="I87" s="26"/>
      <c r="J87" s="26"/>
      <c r="K87" s="26"/>
      <c r="L87" s="26"/>
    </row>
    <row r="88" spans="2:12" x14ac:dyDescent="0.25">
      <c r="B88" s="32"/>
      <c r="C88" s="32"/>
      <c r="D88" s="32"/>
      <c r="E88" s="32"/>
      <c r="F88" s="32"/>
      <c r="G88" s="32"/>
      <c r="H88" s="26"/>
      <c r="I88" s="26"/>
      <c r="J88" s="26"/>
      <c r="K88" s="26"/>
      <c r="L88" s="26"/>
    </row>
    <row r="89" spans="2:12" x14ac:dyDescent="0.25">
      <c r="B89" s="32"/>
      <c r="C89" s="32"/>
      <c r="D89" s="32"/>
      <c r="E89" s="32"/>
      <c r="F89" s="32"/>
      <c r="G89" s="32"/>
      <c r="H89" s="26"/>
      <c r="I89" s="26"/>
      <c r="J89" s="26"/>
      <c r="K89" s="26"/>
      <c r="L89" s="26"/>
    </row>
    <row r="90" spans="2:12" x14ac:dyDescent="0.25">
      <c r="B90" s="32"/>
      <c r="C90" s="32"/>
      <c r="D90" s="32"/>
      <c r="E90" s="32"/>
      <c r="F90" s="32"/>
      <c r="G90" s="32"/>
      <c r="H90" s="26"/>
      <c r="I90" s="26"/>
      <c r="J90" s="26"/>
      <c r="K90" s="26"/>
      <c r="L90" s="26"/>
    </row>
    <row r="91" spans="2:12" x14ac:dyDescent="0.25">
      <c r="B91" s="32"/>
      <c r="C91" s="32"/>
      <c r="D91" s="32"/>
      <c r="E91" s="32"/>
      <c r="F91" s="32"/>
      <c r="G91" s="32"/>
      <c r="H91" s="26"/>
      <c r="I91" s="26"/>
      <c r="J91" s="26"/>
      <c r="K91" s="26"/>
      <c r="L91" s="26"/>
    </row>
    <row r="92" spans="2:12" x14ac:dyDescent="0.25">
      <c r="B92" s="32"/>
      <c r="C92" s="32"/>
      <c r="D92" s="32"/>
      <c r="E92" s="32"/>
      <c r="F92" s="32"/>
      <c r="G92" s="32"/>
      <c r="H92" s="26"/>
      <c r="I92" s="26"/>
      <c r="J92" s="26"/>
      <c r="K92" s="26"/>
      <c r="L92" s="26"/>
    </row>
    <row r="93" spans="2:12" x14ac:dyDescent="0.25">
      <c r="B93" s="32"/>
      <c r="C93" s="32"/>
      <c r="D93" s="32"/>
      <c r="E93" s="32"/>
      <c r="F93" s="32"/>
      <c r="G93" s="32"/>
      <c r="H93" s="26"/>
      <c r="I93" s="26"/>
      <c r="J93" s="26"/>
      <c r="K93" s="26"/>
      <c r="L93" s="26"/>
    </row>
    <row r="94" spans="2:12" x14ac:dyDescent="0.25">
      <c r="B94" s="32"/>
      <c r="C94" s="32"/>
      <c r="D94" s="32"/>
      <c r="E94" s="32"/>
      <c r="F94" s="32"/>
      <c r="G94" s="32"/>
      <c r="H94" s="26"/>
      <c r="I94" s="26"/>
      <c r="J94" s="26"/>
      <c r="K94" s="26"/>
      <c r="L94" s="26"/>
    </row>
    <row r="95" spans="2:12" x14ac:dyDescent="0.25">
      <c r="B95" s="32"/>
      <c r="C95" s="32"/>
      <c r="D95" s="32"/>
      <c r="E95" s="32"/>
      <c r="F95" s="32"/>
      <c r="G95" s="32"/>
      <c r="H95" s="26"/>
      <c r="I95" s="26"/>
      <c r="J95" s="26"/>
      <c r="K95" s="26"/>
      <c r="L95" s="26"/>
    </row>
    <row r="96" spans="2:12" x14ac:dyDescent="0.25">
      <c r="B96" s="32"/>
      <c r="C96" s="32"/>
      <c r="D96" s="32"/>
      <c r="E96" s="32"/>
      <c r="F96" s="32"/>
      <c r="G96" s="32"/>
      <c r="H96" s="26"/>
      <c r="I96" s="26"/>
      <c r="J96" s="26"/>
      <c r="K96" s="26"/>
      <c r="L96" s="26"/>
    </row>
    <row r="97" spans="2:12" x14ac:dyDescent="0.25">
      <c r="B97" s="32"/>
      <c r="C97" s="32"/>
      <c r="D97" s="32"/>
      <c r="E97" s="32"/>
      <c r="F97" s="32"/>
      <c r="G97" s="32"/>
      <c r="H97" s="26"/>
      <c r="I97" s="26"/>
      <c r="J97" s="26"/>
      <c r="K97" s="26"/>
      <c r="L97" s="26"/>
    </row>
    <row r="98" spans="2:12" x14ac:dyDescent="0.25">
      <c r="B98" s="32"/>
      <c r="C98" s="32"/>
      <c r="D98" s="32"/>
      <c r="E98" s="32"/>
      <c r="F98" s="32"/>
      <c r="G98" s="32"/>
      <c r="H98" s="26"/>
      <c r="I98" s="26"/>
      <c r="J98" s="26"/>
      <c r="K98" s="26"/>
      <c r="L98" s="26"/>
    </row>
    <row r="99" spans="2:12" x14ac:dyDescent="0.25">
      <c r="B99" s="32"/>
      <c r="C99" s="32"/>
      <c r="D99" s="32"/>
      <c r="E99" s="32"/>
      <c r="F99" s="32"/>
      <c r="G99" s="32"/>
      <c r="H99" s="26"/>
      <c r="I99" s="26"/>
      <c r="J99" s="26"/>
      <c r="K99" s="26"/>
      <c r="L99" s="26"/>
    </row>
    <row r="100" spans="2:12" x14ac:dyDescent="0.25">
      <c r="B100" s="32"/>
      <c r="C100" s="32"/>
      <c r="D100" s="32"/>
      <c r="E100" s="32"/>
      <c r="F100" s="32"/>
      <c r="G100" s="32"/>
      <c r="H100" s="26"/>
      <c r="I100" s="26"/>
      <c r="J100" s="26"/>
      <c r="K100" s="26"/>
      <c r="L100" s="26"/>
    </row>
    <row r="101" spans="2:12" x14ac:dyDescent="0.25">
      <c r="B101" s="32"/>
      <c r="C101" s="32"/>
      <c r="D101" s="32"/>
      <c r="E101" s="32"/>
      <c r="F101" s="32"/>
      <c r="G101" s="32"/>
      <c r="H101" s="26"/>
      <c r="I101" s="26"/>
      <c r="J101" s="26"/>
      <c r="K101" s="26"/>
      <c r="L101" s="26"/>
    </row>
    <row r="102" spans="2:12" x14ac:dyDescent="0.25">
      <c r="B102" s="32"/>
      <c r="C102" s="32"/>
      <c r="D102" s="32"/>
      <c r="E102" s="32"/>
      <c r="F102" s="32"/>
      <c r="G102" s="32"/>
      <c r="H102" s="26"/>
      <c r="I102" s="26"/>
      <c r="J102" s="26"/>
      <c r="K102" s="26"/>
      <c r="L102" s="26"/>
    </row>
    <row r="103" spans="2:12" x14ac:dyDescent="0.25">
      <c r="B103" s="32"/>
      <c r="C103" s="32"/>
      <c r="D103" s="32"/>
      <c r="E103" s="32"/>
      <c r="F103" s="32"/>
      <c r="G103" s="32"/>
      <c r="H103" s="26"/>
      <c r="I103" s="26"/>
      <c r="J103" s="26"/>
      <c r="K103" s="26"/>
      <c r="L103" s="26"/>
    </row>
    <row r="104" spans="2:12" x14ac:dyDescent="0.25">
      <c r="B104" s="32"/>
      <c r="C104" s="32"/>
      <c r="D104" s="32"/>
      <c r="E104" s="32"/>
      <c r="F104" s="32"/>
      <c r="G104" s="32"/>
      <c r="H104" s="26"/>
      <c r="I104" s="26"/>
      <c r="J104" s="26"/>
      <c r="K104" s="26"/>
      <c r="L104" s="26"/>
    </row>
    <row r="105" spans="2:12" x14ac:dyDescent="0.25">
      <c r="B105" s="32"/>
      <c r="C105" s="32"/>
      <c r="D105" s="32"/>
      <c r="E105" s="32"/>
      <c r="F105" s="32"/>
      <c r="G105" s="32"/>
      <c r="H105" s="26"/>
      <c r="I105" s="26"/>
      <c r="J105" s="26"/>
      <c r="K105" s="26"/>
      <c r="L105" s="26"/>
    </row>
    <row r="106" spans="2:12" x14ac:dyDescent="0.25">
      <c r="B106" s="32"/>
      <c r="C106" s="32"/>
      <c r="D106" s="32"/>
      <c r="E106" s="32"/>
      <c r="F106" s="32"/>
      <c r="G106" s="32"/>
      <c r="H106" s="26"/>
      <c r="I106" s="26"/>
      <c r="J106" s="26"/>
      <c r="K106" s="26"/>
      <c r="L106" s="26"/>
    </row>
    <row r="107" spans="2:12" x14ac:dyDescent="0.25">
      <c r="B107" s="32"/>
      <c r="C107" s="32"/>
      <c r="D107" s="32"/>
      <c r="E107" s="32"/>
      <c r="F107" s="32"/>
      <c r="G107" s="32"/>
      <c r="H107" s="26"/>
      <c r="I107" s="26"/>
      <c r="J107" s="26"/>
      <c r="K107" s="26"/>
      <c r="L107" s="26"/>
    </row>
    <row r="108" spans="2:12" x14ac:dyDescent="0.25">
      <c r="B108" s="32"/>
      <c r="C108" s="32"/>
      <c r="D108" s="32"/>
      <c r="E108" s="32"/>
      <c r="F108" s="32"/>
      <c r="G108" s="32"/>
      <c r="H108" s="26"/>
      <c r="I108" s="26"/>
      <c r="J108" s="26"/>
      <c r="K108" s="26"/>
      <c r="L108" s="26"/>
    </row>
    <row r="109" spans="2:12" x14ac:dyDescent="0.25">
      <c r="B109" s="32"/>
      <c r="C109" s="32"/>
      <c r="D109" s="32"/>
      <c r="E109" s="32"/>
      <c r="F109" s="32"/>
      <c r="G109" s="32"/>
      <c r="H109" s="26"/>
      <c r="I109" s="26"/>
      <c r="J109" s="26"/>
      <c r="K109" s="26"/>
      <c r="L109" s="26"/>
    </row>
    <row r="110" spans="2:12" x14ac:dyDescent="0.25">
      <c r="B110" s="32"/>
      <c r="C110" s="32"/>
      <c r="D110" s="32"/>
      <c r="E110" s="32"/>
      <c r="F110" s="32"/>
      <c r="G110" s="32"/>
      <c r="H110" s="26"/>
      <c r="I110" s="26"/>
      <c r="J110" s="26"/>
      <c r="K110" s="26"/>
      <c r="L110" s="26"/>
    </row>
    <row r="111" spans="2:12" x14ac:dyDescent="0.25">
      <c r="B111" s="32"/>
      <c r="C111" s="32"/>
      <c r="D111" s="32"/>
      <c r="E111" s="32"/>
      <c r="F111" s="32"/>
      <c r="G111" s="32"/>
      <c r="H111" s="26"/>
      <c r="I111" s="26"/>
      <c r="J111" s="26"/>
      <c r="K111" s="26"/>
      <c r="L111" s="26"/>
    </row>
    <row r="112" spans="2:12" x14ac:dyDescent="0.25">
      <c r="B112" s="32"/>
      <c r="C112" s="32"/>
      <c r="D112" s="32"/>
      <c r="E112" s="32"/>
      <c r="F112" s="32"/>
      <c r="G112" s="32"/>
      <c r="H112" s="26"/>
      <c r="I112" s="26"/>
      <c r="J112" s="26"/>
      <c r="K112" s="26"/>
      <c r="L112" s="26"/>
    </row>
    <row r="113" spans="2:12" x14ac:dyDescent="0.25">
      <c r="B113" s="32"/>
      <c r="C113" s="32"/>
      <c r="D113" s="32"/>
      <c r="E113" s="32"/>
      <c r="F113" s="32"/>
      <c r="G113" s="32"/>
      <c r="H113" s="26"/>
      <c r="I113" s="26"/>
      <c r="J113" s="26"/>
      <c r="K113" s="26"/>
      <c r="L113" s="26"/>
    </row>
    <row r="114" spans="2:12" x14ac:dyDescent="0.25">
      <c r="B114" s="32"/>
      <c r="C114" s="32"/>
      <c r="D114" s="32"/>
      <c r="E114" s="32"/>
      <c r="F114" s="32"/>
      <c r="G114" s="32"/>
      <c r="H114" s="26"/>
      <c r="I114" s="26"/>
      <c r="J114" s="26"/>
      <c r="K114" s="26"/>
      <c r="L114" s="26"/>
    </row>
    <row r="115" spans="2:12" x14ac:dyDescent="0.25">
      <c r="B115" s="32"/>
      <c r="C115" s="32"/>
      <c r="D115" s="32"/>
      <c r="E115" s="32"/>
      <c r="F115" s="32"/>
      <c r="G115" s="32"/>
      <c r="H115" s="26"/>
      <c r="I115" s="26"/>
      <c r="J115" s="26"/>
      <c r="K115" s="26"/>
      <c r="L115" s="26"/>
    </row>
    <row r="116" spans="2:12" x14ac:dyDescent="0.25">
      <c r="B116" s="32"/>
      <c r="C116" s="32"/>
      <c r="D116" s="32"/>
      <c r="E116" s="32"/>
      <c r="F116" s="32"/>
      <c r="G116" s="32"/>
      <c r="H116" s="26"/>
      <c r="I116" s="26"/>
      <c r="J116" s="26"/>
      <c r="K116" s="26"/>
      <c r="L116" s="26"/>
    </row>
    <row r="117" spans="2:12" x14ac:dyDescent="0.25">
      <c r="B117" s="32"/>
      <c r="C117" s="32"/>
      <c r="D117" s="32"/>
      <c r="E117" s="32"/>
      <c r="F117" s="32"/>
      <c r="G117" s="32"/>
      <c r="H117" s="26"/>
      <c r="I117" s="26"/>
      <c r="J117" s="26"/>
      <c r="K117" s="26"/>
      <c r="L117" s="26"/>
    </row>
    <row r="118" spans="2:12" x14ac:dyDescent="0.25">
      <c r="B118" s="32"/>
      <c r="C118" s="32"/>
      <c r="D118" s="32"/>
      <c r="E118" s="32"/>
      <c r="F118" s="32"/>
      <c r="G118" s="32"/>
      <c r="H118" s="26"/>
      <c r="I118" s="26"/>
      <c r="J118" s="26"/>
      <c r="K118" s="26"/>
      <c r="L118" s="26"/>
    </row>
    <row r="119" spans="2:12" x14ac:dyDescent="0.25">
      <c r="B119" s="32"/>
      <c r="C119" s="32"/>
      <c r="D119" s="32"/>
      <c r="E119" s="32"/>
      <c r="F119" s="32"/>
      <c r="G119" s="32"/>
      <c r="H119" s="26"/>
      <c r="I119" s="26"/>
      <c r="J119" s="26"/>
      <c r="K119" s="26"/>
      <c r="L119" s="26"/>
    </row>
    <row r="120" spans="2:12" x14ac:dyDescent="0.25">
      <c r="B120" s="32"/>
      <c r="C120" s="32"/>
      <c r="D120" s="32"/>
      <c r="E120" s="32"/>
      <c r="F120" s="32"/>
      <c r="G120" s="32"/>
      <c r="H120" s="26"/>
      <c r="I120" s="26"/>
      <c r="J120" s="26"/>
      <c r="K120" s="26"/>
      <c r="L120" s="26"/>
    </row>
    <row r="121" spans="2:12" x14ac:dyDescent="0.25">
      <c r="B121" s="32"/>
      <c r="C121" s="32"/>
      <c r="D121" s="32"/>
      <c r="E121" s="32"/>
      <c r="F121" s="32"/>
      <c r="G121" s="32"/>
      <c r="H121" s="26"/>
      <c r="I121" s="26"/>
      <c r="J121" s="26"/>
      <c r="K121" s="26"/>
      <c r="L121" s="26"/>
    </row>
    <row r="122" spans="2:12" x14ac:dyDescent="0.25">
      <c r="B122" s="32"/>
      <c r="C122" s="32"/>
      <c r="D122" s="32"/>
      <c r="E122" s="32"/>
      <c r="F122" s="32"/>
      <c r="G122" s="32"/>
      <c r="H122" s="26"/>
      <c r="I122" s="26"/>
      <c r="J122" s="26"/>
      <c r="K122" s="26"/>
      <c r="L122" s="26"/>
    </row>
    <row r="123" spans="2:12" x14ac:dyDescent="0.25">
      <c r="B123" s="32"/>
      <c r="C123" s="32"/>
      <c r="D123" s="32"/>
      <c r="E123" s="32"/>
      <c r="F123" s="32"/>
      <c r="G123" s="32"/>
      <c r="H123" s="26"/>
      <c r="I123" s="26"/>
      <c r="J123" s="26"/>
      <c r="K123" s="26"/>
      <c r="L123" s="26"/>
    </row>
    <row r="124" spans="2:12" x14ac:dyDescent="0.25">
      <c r="B124" s="32"/>
      <c r="C124" s="32"/>
      <c r="D124" s="32"/>
      <c r="E124" s="32"/>
      <c r="F124" s="32"/>
      <c r="G124" s="32"/>
      <c r="H124" s="26"/>
      <c r="I124" s="26"/>
      <c r="J124" s="26"/>
      <c r="K124" s="26"/>
      <c r="L124" s="26"/>
    </row>
    <row r="125" spans="2:12" x14ac:dyDescent="0.25">
      <c r="B125" s="32"/>
      <c r="C125" s="32"/>
      <c r="D125" s="32"/>
      <c r="E125" s="32"/>
      <c r="F125" s="32"/>
      <c r="G125" s="32"/>
      <c r="H125" s="26"/>
      <c r="I125" s="26"/>
      <c r="J125" s="26"/>
      <c r="K125" s="26"/>
      <c r="L125" s="26"/>
    </row>
    <row r="126" spans="2:12" x14ac:dyDescent="0.25">
      <c r="B126" s="32"/>
      <c r="C126" s="32"/>
      <c r="D126" s="32"/>
      <c r="E126" s="32"/>
      <c r="F126" s="32"/>
      <c r="G126" s="32"/>
      <c r="H126" s="26"/>
      <c r="I126" s="26"/>
      <c r="J126" s="26"/>
      <c r="K126" s="26"/>
      <c r="L126" s="26"/>
    </row>
    <row r="127" spans="2:12" x14ac:dyDescent="0.25">
      <c r="B127" s="32"/>
      <c r="C127" s="32"/>
      <c r="D127" s="32"/>
      <c r="E127" s="32"/>
      <c r="F127" s="32"/>
      <c r="G127" s="32"/>
      <c r="H127" s="26"/>
      <c r="I127" s="26"/>
      <c r="J127" s="26"/>
      <c r="K127" s="26"/>
      <c r="L127" s="26"/>
    </row>
    <row r="128" spans="2:12" x14ac:dyDescent="0.25">
      <c r="B128" s="32"/>
      <c r="C128" s="32"/>
      <c r="D128" s="32"/>
      <c r="E128" s="32"/>
      <c r="F128" s="32"/>
      <c r="G128" s="32"/>
      <c r="H128" s="26"/>
      <c r="I128" s="26"/>
      <c r="J128" s="26"/>
      <c r="K128" s="26"/>
      <c r="L128" s="26"/>
    </row>
    <row r="129" spans="2:12" x14ac:dyDescent="0.25">
      <c r="B129" s="32"/>
      <c r="C129" s="32"/>
      <c r="D129" s="32"/>
      <c r="E129" s="32"/>
      <c r="F129" s="32"/>
      <c r="G129" s="32"/>
      <c r="H129" s="26"/>
      <c r="I129" s="26"/>
      <c r="J129" s="26"/>
      <c r="K129" s="26"/>
      <c r="L129" s="26"/>
    </row>
    <row r="130" spans="2:12" x14ac:dyDescent="0.25">
      <c r="B130" s="32"/>
      <c r="C130" s="32"/>
      <c r="D130" s="32"/>
      <c r="E130" s="32"/>
      <c r="F130" s="32"/>
      <c r="G130" s="32"/>
      <c r="H130" s="26"/>
      <c r="I130" s="26"/>
      <c r="J130" s="26"/>
      <c r="K130" s="26"/>
      <c r="L130" s="26"/>
    </row>
    <row r="131" spans="2:12" x14ac:dyDescent="0.25">
      <c r="B131" s="32"/>
      <c r="C131" s="32"/>
      <c r="D131" s="32"/>
      <c r="E131" s="32"/>
      <c r="F131" s="32"/>
      <c r="G131" s="32"/>
      <c r="H131" s="26"/>
      <c r="I131" s="26"/>
      <c r="J131" s="26"/>
      <c r="K131" s="26"/>
      <c r="L131" s="26"/>
    </row>
    <row r="132" spans="2:12" x14ac:dyDescent="0.25">
      <c r="B132" s="32"/>
      <c r="C132" s="32"/>
      <c r="D132" s="32"/>
      <c r="E132" s="32"/>
      <c r="F132" s="32"/>
      <c r="G132" s="32"/>
      <c r="H132" s="26"/>
      <c r="I132" s="26"/>
      <c r="J132" s="26"/>
      <c r="K132" s="26"/>
      <c r="L132" s="26"/>
    </row>
    <row r="133" spans="2:12" x14ac:dyDescent="0.25">
      <c r="B133" s="32"/>
      <c r="C133" s="32"/>
      <c r="D133" s="32"/>
      <c r="E133" s="32"/>
      <c r="F133" s="32"/>
      <c r="G133" s="32"/>
      <c r="H133" s="26"/>
      <c r="I133" s="26"/>
      <c r="J133" s="26"/>
      <c r="K133" s="26"/>
      <c r="L133" s="26"/>
    </row>
    <row r="134" spans="2:12" x14ac:dyDescent="0.25">
      <c r="B134" s="32"/>
      <c r="C134" s="32"/>
      <c r="D134" s="32"/>
      <c r="E134" s="32"/>
      <c r="F134" s="32"/>
      <c r="G134" s="32"/>
      <c r="H134" s="26"/>
      <c r="I134" s="26"/>
      <c r="J134" s="26"/>
      <c r="K134" s="26"/>
      <c r="L134" s="26"/>
    </row>
    <row r="135" spans="2:12" x14ac:dyDescent="0.25">
      <c r="B135" s="32"/>
      <c r="C135" s="32"/>
      <c r="D135" s="32"/>
      <c r="E135" s="32"/>
      <c r="F135" s="32"/>
      <c r="G135" s="32"/>
      <c r="H135" s="26"/>
      <c r="I135" s="26"/>
      <c r="J135" s="26"/>
      <c r="K135" s="26"/>
      <c r="L135" s="26"/>
    </row>
    <row r="136" spans="2:12" x14ac:dyDescent="0.25">
      <c r="B136" s="32"/>
      <c r="C136" s="32"/>
      <c r="D136" s="32"/>
      <c r="E136" s="32"/>
      <c r="F136" s="32"/>
      <c r="G136" s="32"/>
      <c r="H136" s="26"/>
      <c r="I136" s="26"/>
      <c r="J136" s="26"/>
      <c r="K136" s="26"/>
      <c r="L136" s="26"/>
    </row>
    <row r="137" spans="2:12" x14ac:dyDescent="0.25">
      <c r="B137" s="32"/>
      <c r="C137" s="32"/>
      <c r="D137" s="32"/>
      <c r="E137" s="32"/>
      <c r="F137" s="32"/>
      <c r="G137" s="32"/>
      <c r="H137" s="26"/>
      <c r="I137" s="26"/>
      <c r="J137" s="26"/>
      <c r="K137" s="26"/>
      <c r="L137" s="26"/>
    </row>
    <row r="138" spans="2:12" x14ac:dyDescent="0.25">
      <c r="B138" s="32"/>
      <c r="C138" s="32"/>
      <c r="D138" s="32"/>
      <c r="E138" s="32"/>
      <c r="F138" s="32"/>
      <c r="G138" s="32"/>
      <c r="H138" s="26"/>
      <c r="I138" s="26"/>
      <c r="J138" s="26"/>
      <c r="K138" s="26"/>
      <c r="L138" s="26"/>
    </row>
    <row r="139" spans="2:12" x14ac:dyDescent="0.25">
      <c r="B139" s="32"/>
      <c r="C139" s="32"/>
      <c r="D139" s="32"/>
      <c r="E139" s="32"/>
      <c r="F139" s="32"/>
      <c r="G139" s="32"/>
      <c r="H139" s="26"/>
      <c r="I139" s="26"/>
      <c r="J139" s="26"/>
      <c r="K139" s="26"/>
      <c r="L139" s="26"/>
    </row>
    <row r="140" spans="2:12" x14ac:dyDescent="0.25">
      <c r="B140" s="32"/>
      <c r="C140" s="32"/>
      <c r="D140" s="32"/>
      <c r="E140" s="32"/>
      <c r="F140" s="32"/>
      <c r="G140" s="32"/>
      <c r="H140" s="26"/>
      <c r="I140" s="26"/>
      <c r="J140" s="26"/>
      <c r="K140" s="26"/>
      <c r="L140" s="26"/>
    </row>
    <row r="141" spans="2:12" x14ac:dyDescent="0.25">
      <c r="B141" s="32"/>
      <c r="C141" s="32"/>
      <c r="D141" s="32"/>
      <c r="E141" s="32"/>
      <c r="F141" s="32"/>
      <c r="G141" s="32"/>
      <c r="H141" s="26"/>
      <c r="I141" s="26"/>
      <c r="J141" s="26"/>
      <c r="K141" s="26"/>
      <c r="L141" s="26"/>
    </row>
    <row r="142" spans="2:12" x14ac:dyDescent="0.25">
      <c r="B142" s="32"/>
      <c r="C142" s="32"/>
      <c r="D142" s="32"/>
      <c r="E142" s="32"/>
      <c r="F142" s="32"/>
      <c r="G142" s="32"/>
      <c r="H142" s="26"/>
      <c r="I142" s="26"/>
      <c r="J142" s="26"/>
      <c r="K142" s="26"/>
      <c r="L142" s="26"/>
    </row>
    <row r="143" spans="2:12" x14ac:dyDescent="0.25">
      <c r="B143" s="32"/>
      <c r="C143" s="32"/>
      <c r="D143" s="32"/>
      <c r="E143" s="32"/>
      <c r="F143" s="32"/>
      <c r="G143" s="32"/>
      <c r="H143" s="26"/>
      <c r="I143" s="26"/>
      <c r="J143" s="26"/>
      <c r="K143" s="26"/>
      <c r="L143" s="26"/>
    </row>
    <row r="144" spans="2:12" x14ac:dyDescent="0.25">
      <c r="B144" s="32"/>
      <c r="C144" s="32"/>
      <c r="D144" s="32"/>
      <c r="E144" s="32"/>
      <c r="F144" s="32"/>
      <c r="G144" s="32"/>
      <c r="H144" s="26"/>
      <c r="I144" s="26"/>
      <c r="J144" s="26"/>
      <c r="K144" s="26"/>
      <c r="L144" s="26"/>
    </row>
    <row r="145" spans="2:12" x14ac:dyDescent="0.25">
      <c r="B145" s="32"/>
      <c r="C145" s="32"/>
      <c r="D145" s="32"/>
      <c r="E145" s="32"/>
      <c r="F145" s="32"/>
      <c r="G145" s="32"/>
      <c r="H145" s="26"/>
      <c r="I145" s="26"/>
      <c r="J145" s="26"/>
      <c r="K145" s="26"/>
      <c r="L145" s="26"/>
    </row>
    <row r="146" spans="2:12" x14ac:dyDescent="0.25">
      <c r="B146" s="32"/>
      <c r="C146" s="32"/>
      <c r="D146" s="32"/>
      <c r="E146" s="32"/>
      <c r="F146" s="32"/>
      <c r="G146" s="32"/>
      <c r="H146" s="26"/>
      <c r="I146" s="26"/>
      <c r="J146" s="26"/>
      <c r="K146" s="26"/>
      <c r="L146" s="26"/>
    </row>
    <row r="147" spans="2:12" x14ac:dyDescent="0.25">
      <c r="B147" s="32"/>
      <c r="C147" s="32"/>
      <c r="D147" s="32"/>
      <c r="E147" s="32"/>
      <c r="F147" s="32"/>
      <c r="G147" s="32"/>
      <c r="H147" s="26"/>
      <c r="I147" s="26"/>
      <c r="J147" s="26"/>
      <c r="K147" s="26"/>
      <c r="L147" s="26"/>
    </row>
    <row r="148" spans="2:12" x14ac:dyDescent="0.25">
      <c r="B148" s="32"/>
      <c r="C148" s="32"/>
      <c r="D148" s="32"/>
      <c r="E148" s="32"/>
      <c r="F148" s="32"/>
      <c r="G148" s="32"/>
      <c r="H148" s="26"/>
      <c r="I148" s="26"/>
      <c r="J148" s="26"/>
      <c r="K148" s="26"/>
      <c r="L148" s="26"/>
    </row>
    <row r="149" spans="2:12" x14ac:dyDescent="0.25">
      <c r="B149" s="32"/>
      <c r="C149" s="32"/>
      <c r="D149" s="32"/>
      <c r="E149" s="32"/>
      <c r="F149" s="32"/>
      <c r="G149" s="32"/>
      <c r="H149" s="26"/>
      <c r="I149" s="26"/>
      <c r="J149" s="26"/>
      <c r="K149" s="26"/>
      <c r="L149" s="26"/>
    </row>
    <row r="150" spans="2:12" x14ac:dyDescent="0.25">
      <c r="B150" s="32"/>
      <c r="C150" s="32"/>
      <c r="D150" s="32"/>
      <c r="E150" s="32"/>
      <c r="F150" s="32"/>
      <c r="G150" s="32"/>
      <c r="H150" s="26"/>
      <c r="I150" s="26"/>
      <c r="J150" s="26"/>
      <c r="K150" s="26"/>
      <c r="L150" s="26"/>
    </row>
    <row r="151" spans="2:12" x14ac:dyDescent="0.25">
      <c r="B151" s="32"/>
      <c r="C151" s="32"/>
      <c r="D151" s="32"/>
      <c r="E151" s="32"/>
      <c r="F151" s="32"/>
      <c r="G151" s="32"/>
      <c r="H151" s="26"/>
      <c r="I151" s="26"/>
      <c r="J151" s="26"/>
      <c r="K151" s="26"/>
      <c r="L151" s="26"/>
    </row>
    <row r="152" spans="2:12" x14ac:dyDescent="0.25">
      <c r="B152" s="32"/>
      <c r="C152" s="32"/>
      <c r="D152" s="32"/>
      <c r="E152" s="32"/>
      <c r="F152" s="32"/>
      <c r="G152" s="32"/>
      <c r="H152" s="26"/>
      <c r="I152" s="26"/>
      <c r="J152" s="26"/>
      <c r="K152" s="26"/>
      <c r="L152" s="26"/>
    </row>
    <row r="153" spans="2:12" x14ac:dyDescent="0.25">
      <c r="B153" s="32"/>
      <c r="C153" s="32"/>
      <c r="D153" s="32"/>
      <c r="E153" s="32"/>
      <c r="F153" s="32"/>
      <c r="G153" s="32"/>
      <c r="H153" s="26"/>
      <c r="I153" s="26"/>
      <c r="J153" s="26"/>
      <c r="K153" s="26"/>
      <c r="L153" s="26"/>
    </row>
    <row r="154" spans="2:12" x14ac:dyDescent="0.25">
      <c r="B154" s="32"/>
      <c r="C154" s="32"/>
      <c r="D154" s="32"/>
      <c r="E154" s="32"/>
      <c r="F154" s="32"/>
      <c r="G154" s="32"/>
      <c r="H154" s="26"/>
      <c r="I154" s="26"/>
      <c r="J154" s="26"/>
      <c r="K154" s="26"/>
      <c r="L154" s="26"/>
    </row>
    <row r="155" spans="2:12" x14ac:dyDescent="0.25">
      <c r="B155" s="32"/>
      <c r="C155" s="32"/>
      <c r="D155" s="32"/>
      <c r="E155" s="32"/>
      <c r="F155" s="32"/>
      <c r="G155" s="32"/>
      <c r="H155" s="26"/>
      <c r="I155" s="26"/>
      <c r="J155" s="26"/>
      <c r="K155" s="26"/>
      <c r="L155" s="26"/>
    </row>
    <row r="156" spans="2:12" x14ac:dyDescent="0.25">
      <c r="B156" s="32"/>
      <c r="C156" s="32"/>
      <c r="D156" s="32"/>
      <c r="E156" s="32"/>
      <c r="F156" s="32"/>
      <c r="G156" s="32"/>
      <c r="H156" s="26"/>
      <c r="I156" s="26"/>
      <c r="J156" s="26"/>
      <c r="K156" s="26"/>
      <c r="L156" s="26"/>
    </row>
    <row r="157" spans="2:12" x14ac:dyDescent="0.25">
      <c r="B157" s="32"/>
      <c r="C157" s="32"/>
      <c r="D157" s="32"/>
      <c r="E157" s="32"/>
      <c r="F157" s="32"/>
      <c r="G157" s="32"/>
      <c r="H157" s="26"/>
      <c r="I157" s="26"/>
      <c r="J157" s="26"/>
      <c r="K157" s="26"/>
      <c r="L157" s="26"/>
    </row>
    <row r="158" spans="2:12" x14ac:dyDescent="0.25">
      <c r="B158" s="32"/>
      <c r="C158" s="32"/>
      <c r="D158" s="32"/>
      <c r="E158" s="32"/>
      <c r="F158" s="32"/>
      <c r="G158" s="32"/>
      <c r="H158" s="26"/>
      <c r="I158" s="26"/>
      <c r="J158" s="26"/>
      <c r="K158" s="26"/>
      <c r="L158" s="26"/>
    </row>
    <row r="159" spans="2:12" x14ac:dyDescent="0.25">
      <c r="B159" s="32"/>
      <c r="C159" s="32"/>
      <c r="D159" s="32"/>
      <c r="E159" s="32"/>
      <c r="F159" s="32"/>
      <c r="G159" s="32"/>
      <c r="H159" s="26"/>
      <c r="I159" s="26"/>
      <c r="J159" s="26"/>
      <c r="K159" s="26"/>
      <c r="L159" s="26"/>
    </row>
    <row r="160" spans="2:12" x14ac:dyDescent="0.25">
      <c r="B160" s="32"/>
      <c r="C160" s="32"/>
      <c r="D160" s="32"/>
      <c r="E160" s="32"/>
      <c r="F160" s="32"/>
      <c r="G160" s="32"/>
      <c r="H160" s="26"/>
      <c r="I160" s="26"/>
      <c r="J160" s="26"/>
      <c r="K160" s="26"/>
      <c r="L160" s="26"/>
    </row>
    <row r="161" spans="2:12" x14ac:dyDescent="0.25">
      <c r="B161" s="32"/>
      <c r="C161" s="32"/>
      <c r="D161" s="32"/>
      <c r="E161" s="32"/>
      <c r="F161" s="32"/>
      <c r="G161" s="32"/>
      <c r="H161" s="26"/>
      <c r="I161" s="26"/>
      <c r="J161" s="26"/>
      <c r="K161" s="26"/>
      <c r="L161" s="26"/>
    </row>
    <row r="162" spans="2:12" x14ac:dyDescent="0.25">
      <c r="B162" s="32"/>
      <c r="C162" s="32"/>
      <c r="D162" s="32"/>
      <c r="E162" s="32"/>
      <c r="F162" s="32"/>
      <c r="G162" s="32"/>
      <c r="H162" s="26"/>
      <c r="I162" s="26"/>
      <c r="J162" s="26"/>
      <c r="K162" s="26"/>
      <c r="L162" s="26"/>
    </row>
    <row r="163" spans="2:12" x14ac:dyDescent="0.25">
      <c r="B163" s="32"/>
      <c r="C163" s="32"/>
      <c r="D163" s="32"/>
      <c r="E163" s="32"/>
      <c r="F163" s="32"/>
      <c r="G163" s="32"/>
      <c r="H163" s="26"/>
      <c r="I163" s="26"/>
      <c r="J163" s="26"/>
      <c r="K163" s="26"/>
      <c r="L163" s="26"/>
    </row>
    <row r="164" spans="2:12" x14ac:dyDescent="0.25">
      <c r="B164" s="32"/>
      <c r="C164" s="32"/>
      <c r="D164" s="32"/>
      <c r="E164" s="32"/>
      <c r="F164" s="32"/>
      <c r="G164" s="32"/>
      <c r="H164" s="26"/>
      <c r="I164" s="26"/>
      <c r="J164" s="26"/>
      <c r="K164" s="26"/>
      <c r="L164" s="26"/>
    </row>
    <row r="165" spans="2:12" x14ac:dyDescent="0.25">
      <c r="B165" s="32"/>
      <c r="C165" s="32"/>
      <c r="D165" s="32"/>
      <c r="E165" s="32"/>
      <c r="F165" s="32"/>
      <c r="G165" s="32"/>
      <c r="H165" s="26"/>
      <c r="I165" s="26"/>
      <c r="J165" s="26"/>
      <c r="K165" s="26"/>
      <c r="L165" s="26"/>
    </row>
    <row r="166" spans="2:12" x14ac:dyDescent="0.25">
      <c r="B166" s="32"/>
      <c r="C166" s="32"/>
      <c r="D166" s="32"/>
      <c r="E166" s="32"/>
      <c r="F166" s="32"/>
      <c r="G166" s="32"/>
      <c r="H166" s="26"/>
      <c r="I166" s="26"/>
      <c r="J166" s="26"/>
      <c r="K166" s="26"/>
      <c r="L166" s="26"/>
    </row>
    <row r="167" spans="2:12" x14ac:dyDescent="0.25">
      <c r="B167" s="32"/>
      <c r="C167" s="32"/>
      <c r="D167" s="32"/>
      <c r="E167" s="32"/>
      <c r="F167" s="32"/>
      <c r="G167" s="32"/>
      <c r="H167" s="26"/>
      <c r="I167" s="26"/>
      <c r="J167" s="26"/>
      <c r="K167" s="26"/>
      <c r="L167" s="26"/>
    </row>
    <row r="168" spans="2:12" x14ac:dyDescent="0.25">
      <c r="B168" s="32"/>
      <c r="C168" s="32"/>
      <c r="D168" s="32"/>
      <c r="E168" s="32"/>
      <c r="F168" s="32"/>
      <c r="G168" s="32"/>
      <c r="H168" s="26"/>
      <c r="I168" s="26"/>
      <c r="J168" s="26"/>
      <c r="K168" s="26"/>
      <c r="L168" s="26"/>
    </row>
    <row r="169" spans="2:12" x14ac:dyDescent="0.25">
      <c r="B169" s="32"/>
      <c r="C169" s="32"/>
      <c r="D169" s="32"/>
      <c r="E169" s="32"/>
      <c r="F169" s="32"/>
      <c r="G169" s="32"/>
      <c r="H169" s="26"/>
      <c r="I169" s="26"/>
      <c r="J169" s="26"/>
      <c r="K169" s="26"/>
      <c r="L169" s="26"/>
    </row>
    <row r="170" spans="2:12" x14ac:dyDescent="0.25">
      <c r="B170" s="32"/>
      <c r="C170" s="32"/>
      <c r="D170" s="32"/>
      <c r="E170" s="32"/>
      <c r="F170" s="32"/>
      <c r="G170" s="32"/>
      <c r="H170" s="26"/>
      <c r="I170" s="26"/>
      <c r="J170" s="26"/>
      <c r="K170" s="26"/>
      <c r="L170" s="26"/>
    </row>
    <row r="171" spans="2:12" x14ac:dyDescent="0.25">
      <c r="B171" s="32"/>
      <c r="C171" s="32"/>
      <c r="D171" s="32"/>
      <c r="E171" s="32"/>
      <c r="F171" s="32"/>
      <c r="G171" s="32"/>
      <c r="H171" s="26"/>
      <c r="I171" s="26"/>
      <c r="J171" s="26"/>
      <c r="K171" s="26"/>
      <c r="L171" s="26"/>
    </row>
    <row r="172" spans="2:12" x14ac:dyDescent="0.25">
      <c r="B172" s="32"/>
      <c r="C172" s="32"/>
      <c r="D172" s="32"/>
      <c r="E172" s="32"/>
      <c r="F172" s="32"/>
      <c r="G172" s="32"/>
      <c r="H172" s="26"/>
      <c r="I172" s="26"/>
      <c r="J172" s="26"/>
      <c r="K172" s="26"/>
      <c r="L172" s="26"/>
    </row>
    <row r="173" spans="2:12" x14ac:dyDescent="0.25">
      <c r="B173" s="32"/>
      <c r="C173" s="32"/>
      <c r="D173" s="32"/>
      <c r="E173" s="32"/>
      <c r="F173" s="32"/>
      <c r="G173" s="32"/>
      <c r="H173" s="26"/>
      <c r="I173" s="26"/>
      <c r="J173" s="26"/>
      <c r="K173" s="26"/>
      <c r="L173" s="26"/>
    </row>
    <row r="174" spans="2:12" x14ac:dyDescent="0.25">
      <c r="B174" s="32"/>
      <c r="C174" s="32"/>
      <c r="D174" s="32"/>
      <c r="E174" s="32"/>
      <c r="F174" s="32"/>
      <c r="G174" s="32"/>
      <c r="H174" s="26"/>
      <c r="I174" s="26"/>
      <c r="J174" s="26"/>
      <c r="K174" s="26"/>
      <c r="L174" s="26"/>
    </row>
    <row r="175" spans="2:12" x14ac:dyDescent="0.25">
      <c r="B175" s="32"/>
      <c r="C175" s="32"/>
      <c r="D175" s="32"/>
      <c r="E175" s="32"/>
      <c r="F175" s="32"/>
      <c r="G175" s="32"/>
      <c r="H175" s="26"/>
      <c r="I175" s="26"/>
      <c r="J175" s="26"/>
      <c r="K175" s="26"/>
      <c r="L175" s="26"/>
    </row>
    <row r="176" spans="2:12" x14ac:dyDescent="0.25">
      <c r="B176" s="32"/>
      <c r="C176" s="32"/>
      <c r="D176" s="32"/>
      <c r="E176" s="32"/>
      <c r="F176" s="32"/>
      <c r="G176" s="32"/>
      <c r="H176" s="26"/>
      <c r="I176" s="26"/>
      <c r="J176" s="26"/>
      <c r="K176" s="26"/>
      <c r="L176" s="26"/>
    </row>
    <row r="177" spans="2:12" x14ac:dyDescent="0.25">
      <c r="B177" s="32"/>
      <c r="C177" s="32"/>
      <c r="D177" s="32"/>
      <c r="E177" s="32"/>
      <c r="F177" s="32"/>
      <c r="G177" s="32"/>
      <c r="H177" s="26"/>
      <c r="I177" s="26"/>
      <c r="J177" s="26"/>
      <c r="K177" s="26"/>
      <c r="L177" s="26"/>
    </row>
    <row r="178" spans="2:12" x14ac:dyDescent="0.25">
      <c r="B178" s="32"/>
      <c r="C178" s="32"/>
      <c r="D178" s="32"/>
      <c r="E178" s="32"/>
      <c r="F178" s="32"/>
      <c r="G178" s="32"/>
      <c r="H178" s="26"/>
      <c r="I178" s="26"/>
      <c r="J178" s="26"/>
      <c r="K178" s="26"/>
      <c r="L178" s="26"/>
    </row>
    <row r="179" spans="2:12" x14ac:dyDescent="0.25">
      <c r="B179" s="32"/>
      <c r="C179" s="32"/>
      <c r="D179" s="32"/>
      <c r="E179" s="32"/>
      <c r="F179" s="32"/>
      <c r="G179" s="32"/>
      <c r="H179" s="26"/>
      <c r="I179" s="26"/>
      <c r="J179" s="26"/>
      <c r="K179" s="26"/>
      <c r="L179" s="26"/>
    </row>
    <row r="180" spans="2:12" x14ac:dyDescent="0.25">
      <c r="B180" s="32"/>
      <c r="C180" s="32"/>
      <c r="D180" s="32"/>
      <c r="E180" s="32"/>
      <c r="F180" s="32"/>
      <c r="G180" s="32"/>
      <c r="H180" s="26"/>
      <c r="I180" s="26"/>
      <c r="J180" s="26"/>
      <c r="K180" s="26"/>
      <c r="L180" s="26"/>
    </row>
    <row r="181" spans="2:12" x14ac:dyDescent="0.25">
      <c r="B181" s="32"/>
      <c r="C181" s="32"/>
      <c r="D181" s="32"/>
      <c r="E181" s="32"/>
      <c r="F181" s="32"/>
      <c r="G181" s="32"/>
      <c r="H181" s="26"/>
      <c r="I181" s="26"/>
      <c r="J181" s="26"/>
      <c r="K181" s="26"/>
      <c r="L181" s="26"/>
    </row>
    <row r="182" spans="2:12" x14ac:dyDescent="0.25">
      <c r="B182" s="32"/>
      <c r="C182" s="32"/>
      <c r="D182" s="32"/>
      <c r="E182" s="32"/>
      <c r="F182" s="32"/>
      <c r="G182" s="32"/>
      <c r="H182" s="26"/>
      <c r="I182" s="26"/>
      <c r="J182" s="26"/>
      <c r="K182" s="26"/>
      <c r="L182" s="26"/>
    </row>
    <row r="183" spans="2:12" x14ac:dyDescent="0.25">
      <c r="B183" s="32"/>
      <c r="C183" s="32"/>
      <c r="D183" s="32"/>
      <c r="E183" s="32"/>
      <c r="F183" s="32"/>
      <c r="G183" s="32"/>
      <c r="H183" s="26"/>
      <c r="I183" s="26"/>
      <c r="J183" s="26"/>
      <c r="K183" s="26"/>
      <c r="L183" s="26"/>
    </row>
    <row r="184" spans="2:12" x14ac:dyDescent="0.25">
      <c r="B184" s="32"/>
      <c r="C184" s="32"/>
      <c r="D184" s="32"/>
      <c r="E184" s="32"/>
      <c r="F184" s="32"/>
      <c r="G184" s="32"/>
      <c r="H184" s="26"/>
      <c r="I184" s="26"/>
      <c r="J184" s="26"/>
      <c r="K184" s="26"/>
      <c r="L184" s="26"/>
    </row>
    <row r="185" spans="2:12" x14ac:dyDescent="0.25">
      <c r="B185" s="32"/>
      <c r="C185" s="32"/>
      <c r="D185" s="32"/>
      <c r="E185" s="32"/>
      <c r="F185" s="32"/>
      <c r="G185" s="32"/>
      <c r="H185" s="26"/>
      <c r="I185" s="26"/>
      <c r="J185" s="26"/>
      <c r="K185" s="26"/>
      <c r="L185" s="26"/>
    </row>
    <row r="186" spans="2:12" x14ac:dyDescent="0.25">
      <c r="B186" s="32"/>
      <c r="C186" s="32"/>
      <c r="D186" s="32"/>
      <c r="E186" s="32"/>
      <c r="F186" s="32"/>
      <c r="G186" s="32"/>
      <c r="H186" s="26"/>
      <c r="I186" s="26"/>
      <c r="J186" s="26"/>
      <c r="K186" s="26"/>
      <c r="L186" s="26"/>
    </row>
    <row r="187" spans="2:12" x14ac:dyDescent="0.25">
      <c r="B187" s="32"/>
      <c r="C187" s="32"/>
      <c r="D187" s="32"/>
      <c r="E187" s="32"/>
      <c r="F187" s="32"/>
      <c r="G187" s="32"/>
      <c r="H187" s="26"/>
      <c r="I187" s="26"/>
      <c r="J187" s="26"/>
      <c r="K187" s="26"/>
      <c r="L187" s="26"/>
    </row>
    <row r="188" spans="2:12" x14ac:dyDescent="0.25">
      <c r="B188" s="32"/>
      <c r="C188" s="32"/>
      <c r="D188" s="32"/>
      <c r="E188" s="32"/>
      <c r="F188" s="32"/>
      <c r="G188" s="32"/>
      <c r="H188" s="26"/>
      <c r="I188" s="26"/>
      <c r="J188" s="26"/>
      <c r="K188" s="26"/>
      <c r="L188" s="26"/>
    </row>
    <row r="189" spans="2:12" x14ac:dyDescent="0.25">
      <c r="B189" s="32"/>
      <c r="C189" s="32"/>
      <c r="D189" s="32"/>
      <c r="E189" s="32"/>
      <c r="F189" s="32"/>
      <c r="G189" s="32"/>
      <c r="H189" s="26"/>
      <c r="I189" s="26"/>
      <c r="J189" s="26"/>
      <c r="K189" s="26"/>
      <c r="L189" s="26"/>
    </row>
    <row r="190" spans="2:12" x14ac:dyDescent="0.25">
      <c r="B190" s="32"/>
      <c r="C190" s="32"/>
      <c r="D190" s="32"/>
      <c r="E190" s="32"/>
      <c r="F190" s="32"/>
      <c r="G190" s="32"/>
      <c r="H190" s="26"/>
      <c r="I190" s="26"/>
      <c r="J190" s="26"/>
      <c r="K190" s="26"/>
      <c r="L190" s="26"/>
    </row>
    <row r="191" spans="2:12" x14ac:dyDescent="0.25">
      <c r="B191" s="32"/>
      <c r="C191" s="32"/>
      <c r="D191" s="32"/>
      <c r="E191" s="32"/>
      <c r="F191" s="32"/>
      <c r="G191" s="32"/>
      <c r="H191" s="26"/>
      <c r="I191" s="26"/>
      <c r="J191" s="26"/>
      <c r="K191" s="26"/>
      <c r="L191" s="26"/>
    </row>
    <row r="192" spans="2:12" x14ac:dyDescent="0.25">
      <c r="B192" s="32"/>
      <c r="C192" s="32"/>
      <c r="D192" s="32"/>
      <c r="E192" s="32"/>
      <c r="F192" s="32"/>
      <c r="G192" s="32"/>
      <c r="H192" s="26"/>
      <c r="I192" s="26"/>
      <c r="J192" s="26"/>
      <c r="K192" s="26"/>
      <c r="L192" s="26"/>
    </row>
    <row r="193" spans="2:12" x14ac:dyDescent="0.25">
      <c r="B193" s="32"/>
      <c r="C193" s="32"/>
      <c r="D193" s="32"/>
      <c r="E193" s="32"/>
      <c r="F193" s="32"/>
      <c r="G193" s="32"/>
      <c r="H193" s="26"/>
      <c r="I193" s="26"/>
      <c r="J193" s="26"/>
      <c r="K193" s="26"/>
      <c r="L193" s="26"/>
    </row>
    <row r="194" spans="2:12" x14ac:dyDescent="0.25">
      <c r="B194" s="32"/>
      <c r="C194" s="32"/>
      <c r="D194" s="32"/>
      <c r="E194" s="32"/>
      <c r="F194" s="32"/>
      <c r="G194" s="32"/>
      <c r="H194" s="26"/>
      <c r="I194" s="26"/>
      <c r="J194" s="26"/>
      <c r="K194" s="26"/>
      <c r="L194" s="26"/>
    </row>
    <row r="195" spans="2:12" x14ac:dyDescent="0.25">
      <c r="B195" s="32"/>
      <c r="C195" s="32"/>
      <c r="D195" s="32"/>
      <c r="E195" s="32"/>
      <c r="F195" s="32"/>
      <c r="G195" s="32"/>
      <c r="H195" s="26"/>
      <c r="I195" s="26"/>
      <c r="J195" s="26"/>
      <c r="K195" s="26"/>
      <c r="L195" s="26"/>
    </row>
    <row r="196" spans="2:12" x14ac:dyDescent="0.25">
      <c r="B196" s="32"/>
      <c r="C196" s="32"/>
      <c r="D196" s="32"/>
      <c r="E196" s="32"/>
      <c r="F196" s="32"/>
      <c r="G196" s="32"/>
      <c r="H196" s="26"/>
      <c r="I196" s="26"/>
      <c r="J196" s="26"/>
      <c r="K196" s="26"/>
      <c r="L196" s="26"/>
    </row>
    <row r="197" spans="2:12" x14ac:dyDescent="0.25">
      <c r="B197" s="32"/>
      <c r="C197" s="32"/>
      <c r="D197" s="32"/>
      <c r="E197" s="32"/>
      <c r="F197" s="32"/>
      <c r="G197" s="32"/>
      <c r="H197" s="26"/>
      <c r="I197" s="26"/>
      <c r="J197" s="26"/>
      <c r="K197" s="26"/>
      <c r="L197" s="26"/>
    </row>
    <row r="198" spans="2:12" x14ac:dyDescent="0.25">
      <c r="B198" s="32"/>
      <c r="C198" s="32"/>
      <c r="D198" s="32"/>
      <c r="E198" s="32"/>
      <c r="F198" s="32"/>
      <c r="G198" s="32"/>
      <c r="H198" s="26"/>
      <c r="I198" s="26"/>
      <c r="J198" s="26"/>
      <c r="K198" s="26"/>
      <c r="L198" s="26"/>
    </row>
    <row r="199" spans="2:12" x14ac:dyDescent="0.25">
      <c r="B199" s="32"/>
      <c r="C199" s="32"/>
      <c r="D199" s="32"/>
      <c r="E199" s="32"/>
      <c r="F199" s="32"/>
      <c r="G199" s="32"/>
      <c r="H199" s="26"/>
      <c r="I199" s="26"/>
      <c r="J199" s="26"/>
      <c r="K199" s="26"/>
      <c r="L199" s="26"/>
    </row>
    <row r="200" spans="2:12" x14ac:dyDescent="0.25">
      <c r="B200" s="32"/>
      <c r="C200" s="32"/>
      <c r="D200" s="32"/>
      <c r="E200" s="32"/>
      <c r="F200" s="32"/>
      <c r="G200" s="32"/>
      <c r="H200" s="26"/>
      <c r="I200" s="26"/>
      <c r="J200" s="26"/>
      <c r="K200" s="26"/>
      <c r="L200" s="26"/>
    </row>
    <row r="201" spans="2:12" x14ac:dyDescent="0.25">
      <c r="B201" s="32"/>
      <c r="C201" s="32"/>
      <c r="D201" s="32"/>
      <c r="E201" s="32"/>
      <c r="F201" s="32"/>
      <c r="G201" s="32"/>
      <c r="H201" s="26"/>
      <c r="I201" s="110"/>
      <c r="J201" s="110"/>
    </row>
  </sheetData>
  <sheetProtection algorithmName="SHA-512" hashValue="4RJ65QiYy5MJjUZnD4kt6/ZvZHWYo+vvlK6Cvz2TYVBqRob7JfhLrD87u2XWrBzDNGTKbjkoopz7D2CUua6z/g==" saltValue="IufXFGVDwbEriizw33YnaQ==" spinCount="100000" sheet="1" objects="1" scenarios="1" pivotTables="0"/>
  <conditionalFormatting sqref="B201:G201">
    <cfRule type="expression" dxfId="439" priority="14" stopIfTrue="1">
      <formula>RIGHT($B201,1)="0"</formula>
    </cfRule>
    <cfRule type="expression" dxfId="438" priority="15" stopIfTrue="1">
      <formula>B201&lt;&gt;""</formula>
    </cfRule>
    <cfRule type="expression" dxfId="437" priority="16" stopIfTrue="1">
      <formula>$G201&lt;&gt;""</formula>
    </cfRule>
  </conditionalFormatting>
  <conditionalFormatting sqref="J2:L4">
    <cfRule type="expression" dxfId="436" priority="17" stopIfTrue="1">
      <formula>J$11&lt;&gt;""</formula>
    </cfRule>
  </conditionalFormatting>
  <conditionalFormatting sqref="B11:B200 D11:F200 G15:G200">
    <cfRule type="expression" dxfId="435" priority="18" stopIfTrue="1">
      <formula>RIGHT($B11,1)="0"</formula>
    </cfRule>
    <cfRule type="expression" dxfId="434" priority="19" stopIfTrue="1">
      <formula>B11&lt;&gt;""</formula>
    </cfRule>
    <cfRule type="expression" dxfId="433" priority="20" stopIfTrue="1">
      <formula>$G11&lt;&gt;""</formula>
    </cfRule>
  </conditionalFormatting>
  <conditionalFormatting sqref="C11:C200">
    <cfRule type="expression" dxfId="432" priority="21" stopIfTrue="1">
      <formula>RIGHT($B11,1)="0"</formula>
    </cfRule>
    <cfRule type="expression" dxfId="431" priority="22" stopIfTrue="1">
      <formula>C11&lt;&gt;""</formula>
    </cfRule>
    <cfRule type="expression" dxfId="430" priority="23" stopIfTrue="1">
      <formula>$G11&lt;&gt;""</formula>
    </cfRule>
  </conditionalFormatting>
  <conditionalFormatting sqref="J9:L10">
    <cfRule type="expression" dxfId="429" priority="24" stopIfTrue="1">
      <formula>J$11&lt;&gt;""</formula>
    </cfRule>
    <cfRule type="expression" dxfId="428" priority="25" stopIfTrue="1">
      <formula>J$11=""</formula>
    </cfRule>
  </conditionalFormatting>
  <conditionalFormatting sqref="J7:L8">
    <cfRule type="expression" dxfId="427" priority="26" stopIfTrue="1">
      <formula>J$11&lt;&gt;""</formula>
    </cfRule>
    <cfRule type="expression" dxfId="426" priority="27" stopIfTrue="1">
      <formula>J$11=""</formula>
    </cfRule>
  </conditionalFormatting>
  <conditionalFormatting sqref="J6:L6">
    <cfRule type="expression" dxfId="425" priority="28" stopIfTrue="1">
      <formula>J$11&lt;&gt;""</formula>
    </cfRule>
    <cfRule type="expression" dxfId="424" priority="29" stopIfTrue="1">
      <formula>J$11=""</formula>
    </cfRule>
  </conditionalFormatting>
  <conditionalFormatting sqref="H41:H200 I15:L200 J12:L14">
    <cfRule type="expression" dxfId="423" priority="30" stopIfTrue="1">
      <formula>AND(RIGHT($B12,1)="0",H$11&lt;&gt;"")</formula>
    </cfRule>
    <cfRule type="expression" dxfId="422" priority="31" stopIfTrue="1">
      <formula>AND($G12&lt;&gt;"",H$11&lt;&gt;"")</formula>
    </cfRule>
    <cfRule type="expression" dxfId="421" priority="32" stopIfTrue="1">
      <formula>OR($G12="",H$11="")</formula>
    </cfRule>
  </conditionalFormatting>
  <conditionalFormatting sqref="C9:G10 B10">
    <cfRule type="expression" dxfId="420" priority="42" stopIfTrue="1">
      <formula>TRUE</formula>
    </cfRule>
  </conditionalFormatting>
  <conditionalFormatting sqref="B9">
    <cfRule type="expression" dxfId="419" priority="43" stopIfTrue="1">
      <formula>TRUE</formula>
    </cfRule>
  </conditionalFormatting>
  <conditionalFormatting sqref="H9:H10">
    <cfRule type="expression" dxfId="418" priority="44" stopIfTrue="1">
      <formula>TRUE</formula>
    </cfRule>
  </conditionalFormatting>
  <conditionalFormatting sqref="H15:H40">
    <cfRule type="expression" dxfId="417" priority="45" stopIfTrue="1">
      <formula>AND(RIGHT($B15,1)="0",H$11&lt;&gt;"")</formula>
    </cfRule>
    <cfRule type="expression" dxfId="416" priority="46" stopIfTrue="1">
      <formula>$G15&lt;&gt;""</formula>
    </cfRule>
    <cfRule type="expression" dxfId="415" priority="47" stopIfTrue="1">
      <formula>$G15=""</formula>
    </cfRule>
  </conditionalFormatting>
  <conditionalFormatting sqref="H9:H10">
    <cfRule type="expression" dxfId="414" priority="11" stopIfTrue="1">
      <formula>H$10&lt;&gt;""</formula>
    </cfRule>
    <cfRule type="expression" dxfId="413" priority="12" stopIfTrue="1">
      <formula>H$10=""</formula>
    </cfRule>
  </conditionalFormatting>
  <conditionalFormatting sqref="H9:H10">
    <cfRule type="expression" dxfId="412" priority="10" stopIfTrue="1">
      <formula>TRUE</formula>
    </cfRule>
  </conditionalFormatting>
  <conditionalFormatting sqref="H9:H10">
    <cfRule type="expression" dxfId="411" priority="7" stopIfTrue="1">
      <formula>TRUE</formula>
    </cfRule>
  </conditionalFormatting>
  <conditionalFormatting sqref="H9:H10">
    <cfRule type="expression" dxfId="410" priority="4" stopIfTrue="1">
      <formula>TRUE</formula>
    </cfRule>
  </conditionalFormatting>
  <conditionalFormatting sqref="H201">
    <cfRule type="expression" dxfId="409" priority="139" stopIfTrue="1">
      <formula>RIGHT($B201,1)="0"</formula>
    </cfRule>
    <cfRule type="expression" dxfId="408" priority="140" stopIfTrue="1">
      <formula>H201&lt;&gt;""</formula>
    </cfRule>
    <cfRule type="expression" dxfId="407" priority="141" stopIfTrue="1">
      <formula>#REF!&lt;&gt;""</formula>
    </cfRule>
  </conditionalFormatting>
  <conditionalFormatting sqref="I201">
    <cfRule type="expression" dxfId="406" priority="142" stopIfTrue="1">
      <formula>AND(RIGHT($B201,1)="0",I$10&lt;&gt;"",J$10="")</formula>
    </cfRule>
    <cfRule type="expression" dxfId="405" priority="143" stopIfTrue="1">
      <formula>AND(RIGHT($B201,1)="0",I$10&lt;&gt;"",J$10&lt;&gt;"")</formula>
    </cfRule>
    <cfRule type="expression" dxfId="404" priority="144" stopIfTrue="1">
      <formula>OR(#REF!="",I$10="")</formula>
    </cfRule>
  </conditionalFormatting>
  <conditionalFormatting sqref="J201">
    <cfRule type="expression" dxfId="403" priority="145" stopIfTrue="1">
      <formula>AND(RIGHT($B201,1)="0",J$10&lt;&gt;"",#REF!="")</formula>
    </cfRule>
    <cfRule type="expression" dxfId="402" priority="146" stopIfTrue="1">
      <formula>AND(RIGHT($B201,1)="0",J$10&lt;&gt;"",#REF!&lt;&gt;"")</formula>
    </cfRule>
    <cfRule type="expression" dxfId="401" priority="147" stopIfTrue="1">
      <formula>OR(#REF!="",J$10="")</formula>
    </cfRule>
  </conditionalFormatting>
  <conditionalFormatting pivot="1" sqref="G11:H14">
    <cfRule type="expression" dxfId="400" priority="3" stopIfTrue="1">
      <formula>$G$11&lt;&gt;""</formula>
    </cfRule>
  </conditionalFormatting>
  <pageMargins left="0.39370078740157483" right="0" top="0.59055118110236227" bottom="0.19685039370078741" header="0" footer="0"/>
  <pageSetup paperSize="9"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M201"/>
  <sheetViews>
    <sheetView showGridLines="0" showRowColHeaders="0" workbookViewId="0">
      <selection activeCell="D3" sqref="D3"/>
    </sheetView>
  </sheetViews>
  <sheetFormatPr defaultRowHeight="12.75" x14ac:dyDescent="0.25"/>
  <cols>
    <col min="1" max="1" width="1.42578125" style="25" customWidth="1"/>
    <col min="2" max="2" width="8.5703125" style="28" hidden="1" customWidth="1"/>
    <col min="3" max="3" width="41.42578125" style="28" customWidth="1"/>
    <col min="4" max="4" width="11.42578125" style="28" customWidth="1"/>
    <col min="5" max="5" width="11.42578125" style="28" hidden="1" customWidth="1"/>
    <col min="6" max="6" width="12.5703125" style="28" hidden="1" customWidth="1"/>
    <col min="7" max="7" width="9.5703125" style="25" customWidth="1"/>
    <col min="8" max="13" width="7.140625" style="25" customWidth="1"/>
    <col min="14" max="16384" width="9.140625" style="25"/>
  </cols>
  <sheetData>
    <row r="1" spans="1:13" s="4" customFormat="1" ht="7.5" customHeight="1" x14ac:dyDescent="0.2">
      <c r="A1" s="1"/>
      <c r="B1" s="1"/>
      <c r="C1" s="1"/>
      <c r="D1" s="2"/>
      <c r="E1" s="3"/>
      <c r="F1" s="3"/>
      <c r="G1" s="3"/>
      <c r="H1" s="3"/>
      <c r="I1" s="3"/>
      <c r="J1" s="3"/>
      <c r="K1" s="3"/>
    </row>
    <row r="2" spans="1:13" s="4" customFormat="1" ht="13.5" customHeight="1" x14ac:dyDescent="0.2">
      <c r="A2" s="5"/>
      <c r="B2" s="100"/>
      <c r="C2" s="100"/>
      <c r="D2" s="100"/>
      <c r="E2" s="100"/>
      <c r="F2" s="100"/>
      <c r="G2" s="100"/>
      <c r="H2" s="100"/>
      <c r="I2" s="5"/>
      <c r="J2" s="5"/>
      <c r="K2" s="5"/>
      <c r="L2" s="5"/>
      <c r="M2" s="5"/>
    </row>
    <row r="3" spans="1:13" s="4" customFormat="1" ht="13.5" customHeight="1" x14ac:dyDescent="0.2">
      <c r="A3" s="5"/>
      <c r="B3" s="100"/>
      <c r="C3" s="100"/>
      <c r="D3" s="100"/>
      <c r="E3" s="100"/>
      <c r="F3" s="100"/>
      <c r="G3" s="100"/>
      <c r="H3" s="100"/>
      <c r="I3" s="5"/>
      <c r="J3" s="5"/>
      <c r="K3" s="5"/>
      <c r="L3" s="5"/>
      <c r="M3" s="5"/>
    </row>
    <row r="4" spans="1:13" s="4" customFormat="1" ht="12.75" customHeight="1" x14ac:dyDescent="0.2">
      <c r="A4" s="5"/>
      <c r="B4" s="100"/>
      <c r="C4" s="100"/>
      <c r="D4" s="100"/>
      <c r="E4" s="100"/>
      <c r="F4" s="100"/>
      <c r="G4" s="100"/>
      <c r="H4" s="100"/>
      <c r="I4" s="5"/>
      <c r="J4" s="5"/>
      <c r="K4" s="5"/>
      <c r="L4" s="5"/>
      <c r="M4" s="5"/>
    </row>
    <row r="5" spans="1:13" s="6" customFormat="1" ht="4.5" customHeight="1" x14ac:dyDescent="0.25"/>
    <row r="6" spans="1:13" s="6" customFormat="1" ht="3.75" customHeight="1" x14ac:dyDescent="0.25">
      <c r="B6" s="29"/>
      <c r="C6" s="29"/>
      <c r="D6" s="29"/>
      <c r="E6" s="29"/>
      <c r="F6" s="29"/>
      <c r="G6" s="29"/>
      <c r="H6" s="29"/>
      <c r="I6" s="29"/>
      <c r="J6" s="29"/>
      <c r="K6" s="29"/>
      <c r="L6" s="29"/>
      <c r="M6" s="29"/>
    </row>
    <row r="7" spans="1:13" s="6" customFormat="1" ht="10.5" customHeight="1" x14ac:dyDescent="0.25">
      <c r="B7" s="30"/>
      <c r="C7" s="69" t="str">
        <f ca="1">CONCATENATE("Price List applicable for ",Data!A9,". Effective from ",Data!A11,". ")</f>
        <v xml:space="preserve">Price List applicable for Russian Federation. Effective from January 1st 2016. </v>
      </c>
      <c r="D7" s="30"/>
      <c r="E7" s="30"/>
      <c r="F7" s="30"/>
      <c r="G7" s="30"/>
      <c r="H7" s="30"/>
      <c r="I7" s="30"/>
      <c r="J7" s="30"/>
      <c r="K7" s="30"/>
      <c r="L7" s="30"/>
      <c r="M7" s="30"/>
    </row>
    <row r="8" spans="1:13" s="6" customFormat="1" ht="10.5" customHeight="1" x14ac:dyDescent="0.25">
      <c r="B8" s="30"/>
      <c r="C8" s="65" t="str">
        <f ca="1">CONCATENATE(Data!A5,". ",Data!A7)</f>
        <v>Kaspersky Lab. 39A/3 Leningradskoe Shosse Moscow, 125212. sales@kaspersky.com</v>
      </c>
      <c r="D8" s="30"/>
      <c r="E8" s="30"/>
      <c r="F8" s="30"/>
      <c r="G8" s="30"/>
      <c r="H8" s="30"/>
      <c r="I8" s="30"/>
      <c r="J8" s="30"/>
      <c r="K8" s="30"/>
      <c r="L8" s="30"/>
      <c r="M8" s="30"/>
    </row>
    <row r="9" spans="1:13" x14ac:dyDescent="0.25">
      <c r="A9" s="32"/>
      <c r="B9" s="315" t="s">
        <v>214</v>
      </c>
      <c r="C9" s="316"/>
      <c r="D9" s="316"/>
      <c r="E9" s="316"/>
      <c r="F9" s="316"/>
      <c r="G9" s="316"/>
      <c r="H9" s="339" t="s">
        <v>130</v>
      </c>
      <c r="I9" s="6"/>
      <c r="J9" s="70"/>
      <c r="K9" s="70"/>
      <c r="L9" s="70"/>
      <c r="M9" s="70"/>
    </row>
    <row r="10" spans="1:13" x14ac:dyDescent="0.25">
      <c r="A10" s="32"/>
      <c r="B10" s="319" t="s">
        <v>126</v>
      </c>
      <c r="C10" s="319" t="s">
        <v>127</v>
      </c>
      <c r="D10" s="320" t="s">
        <v>208</v>
      </c>
      <c r="E10" s="321" t="s">
        <v>131</v>
      </c>
      <c r="F10" s="320" t="s">
        <v>207</v>
      </c>
      <c r="G10" s="319" t="s">
        <v>132</v>
      </c>
      <c r="H10" s="325" t="s">
        <v>144</v>
      </c>
      <c r="I10" s="6"/>
      <c r="J10" s="70"/>
      <c r="K10" s="70"/>
      <c r="L10" s="70"/>
      <c r="M10" s="70"/>
    </row>
    <row r="11" spans="1:13" x14ac:dyDescent="0.25">
      <c r="B11" s="311">
        <v>8066</v>
      </c>
      <c r="C11" s="307" t="s">
        <v>1949</v>
      </c>
      <c r="D11" s="307" t="s">
        <v>67</v>
      </c>
      <c r="E11" s="307" t="s">
        <v>144</v>
      </c>
      <c r="F11" s="307" t="s">
        <v>144</v>
      </c>
      <c r="G11" s="307" t="s">
        <v>1948</v>
      </c>
      <c r="H11" s="311">
        <v>499.99</v>
      </c>
      <c r="I11" s="6"/>
      <c r="J11" s="26"/>
      <c r="K11" s="26"/>
      <c r="L11" s="26"/>
      <c r="M11" s="26"/>
    </row>
    <row r="12" spans="1:13" x14ac:dyDescent="0.25">
      <c r="B12" s="313">
        <v>8067</v>
      </c>
      <c r="C12" s="307" t="s">
        <v>1952</v>
      </c>
      <c r="D12" s="307" t="s">
        <v>67</v>
      </c>
      <c r="E12" s="307" t="s">
        <v>144</v>
      </c>
      <c r="F12" s="307" t="s">
        <v>144</v>
      </c>
      <c r="G12" s="307" t="s">
        <v>1951</v>
      </c>
      <c r="H12" s="313">
        <v>999.99</v>
      </c>
      <c r="I12" s="6"/>
      <c r="J12" s="26"/>
      <c r="K12" s="26"/>
      <c r="L12" s="26"/>
      <c r="M12" s="26"/>
    </row>
    <row r="13" spans="1:13" x14ac:dyDescent="0.25">
      <c r="B13" s="313">
        <v>8069</v>
      </c>
      <c r="C13" s="307" t="s">
        <v>1955</v>
      </c>
      <c r="D13" s="307" t="s">
        <v>67</v>
      </c>
      <c r="E13" s="307" t="s">
        <v>144</v>
      </c>
      <c r="F13" s="307" t="s">
        <v>144</v>
      </c>
      <c r="G13" s="307" t="s">
        <v>1954</v>
      </c>
      <c r="H13" s="313">
        <v>1999.99</v>
      </c>
      <c r="I13" s="26"/>
      <c r="J13" s="26"/>
      <c r="K13" s="26"/>
      <c r="L13" s="26"/>
      <c r="M13" s="26"/>
    </row>
    <row r="14" spans="1:13" x14ac:dyDescent="0.25">
      <c r="B14" s="313">
        <v>8072</v>
      </c>
      <c r="C14" s="307" t="s">
        <v>2445</v>
      </c>
      <c r="D14" s="307" t="s">
        <v>67</v>
      </c>
      <c r="E14" s="307" t="s">
        <v>144</v>
      </c>
      <c r="F14" s="307" t="s">
        <v>144</v>
      </c>
      <c r="G14" s="307" t="s">
        <v>2442</v>
      </c>
      <c r="H14" s="313">
        <v>499.99</v>
      </c>
      <c r="I14" s="26"/>
      <c r="J14" s="26"/>
      <c r="K14" s="26"/>
      <c r="L14" s="26"/>
      <c r="M14" s="26"/>
    </row>
    <row r="15" spans="1:13" x14ac:dyDescent="0.25">
      <c r="B15" s="313">
        <v>8073</v>
      </c>
      <c r="C15" s="308" t="s">
        <v>2446</v>
      </c>
      <c r="D15" s="308" t="s">
        <v>67</v>
      </c>
      <c r="E15" s="308" t="s">
        <v>144</v>
      </c>
      <c r="F15" s="308" t="s">
        <v>144</v>
      </c>
      <c r="G15" s="308" t="s">
        <v>2444</v>
      </c>
      <c r="H15" s="313">
        <v>499.99</v>
      </c>
      <c r="I15" s="26"/>
      <c r="J15" s="26"/>
      <c r="K15" s="26"/>
      <c r="L15" s="26"/>
      <c r="M15" s="26"/>
    </row>
    <row r="16" spans="1:13" ht="13.5" x14ac:dyDescent="0.25">
      <c r="B16"/>
      <c r="C16"/>
      <c r="D16"/>
      <c r="E16"/>
      <c r="F16"/>
      <c r="G16"/>
      <c r="H16"/>
      <c r="I16" s="26"/>
      <c r="J16" s="26"/>
      <c r="K16" s="26"/>
      <c r="L16" s="26"/>
      <c r="M16" s="26"/>
    </row>
    <row r="17" spans="2:13" x14ac:dyDescent="0.25">
      <c r="B17" s="6"/>
      <c r="C17" s="6"/>
      <c r="D17" s="6"/>
      <c r="E17" s="6"/>
      <c r="F17" s="6"/>
      <c r="G17" s="6"/>
      <c r="H17" s="6"/>
      <c r="I17" s="26"/>
      <c r="J17" s="26"/>
      <c r="K17" s="26"/>
      <c r="L17" s="26"/>
      <c r="M17" s="26"/>
    </row>
    <row r="18" spans="2:13" x14ac:dyDescent="0.25">
      <c r="B18" s="6"/>
      <c r="C18" s="6"/>
      <c r="D18" s="6"/>
      <c r="E18" s="6"/>
      <c r="F18" s="6"/>
      <c r="G18" s="6"/>
      <c r="H18" s="6"/>
      <c r="I18" s="26"/>
      <c r="J18" s="26"/>
      <c r="K18" s="26"/>
      <c r="L18" s="26"/>
      <c r="M18" s="26"/>
    </row>
    <row r="19" spans="2:13" x14ac:dyDescent="0.25">
      <c r="B19" s="6"/>
      <c r="C19" s="6"/>
      <c r="D19" s="6"/>
      <c r="E19" s="6"/>
      <c r="F19" s="6"/>
      <c r="G19" s="6"/>
      <c r="H19" s="6"/>
      <c r="I19" s="26"/>
      <c r="J19" s="26"/>
      <c r="K19" s="26"/>
      <c r="L19" s="26"/>
      <c r="M19" s="26"/>
    </row>
    <row r="20" spans="2:13" x14ac:dyDescent="0.25">
      <c r="B20" s="6"/>
      <c r="C20" s="6"/>
      <c r="D20" s="6"/>
      <c r="E20" s="6"/>
      <c r="F20" s="6"/>
      <c r="G20" s="6"/>
      <c r="H20" s="6"/>
      <c r="I20" s="26"/>
      <c r="J20" s="26"/>
      <c r="K20" s="26"/>
      <c r="L20" s="26"/>
      <c r="M20" s="26"/>
    </row>
    <row r="21" spans="2:13" x14ac:dyDescent="0.25">
      <c r="B21" s="6"/>
      <c r="C21" s="6"/>
      <c r="D21" s="6"/>
      <c r="E21" s="6"/>
      <c r="F21" s="6"/>
      <c r="G21" s="6"/>
      <c r="H21" s="6"/>
      <c r="I21" s="26"/>
      <c r="J21" s="26"/>
      <c r="K21" s="26"/>
      <c r="L21" s="26"/>
      <c r="M21" s="26"/>
    </row>
    <row r="22" spans="2:13" x14ac:dyDescent="0.25">
      <c r="B22" s="6"/>
      <c r="C22" s="6"/>
      <c r="D22" s="6"/>
      <c r="E22" s="6"/>
      <c r="F22" s="6"/>
      <c r="G22" s="6"/>
      <c r="H22" s="6"/>
      <c r="I22" s="26"/>
      <c r="J22" s="26"/>
      <c r="K22" s="26"/>
      <c r="L22" s="26"/>
      <c r="M22" s="26"/>
    </row>
    <row r="23" spans="2:13" x14ac:dyDescent="0.25">
      <c r="B23" s="6"/>
      <c r="C23" s="6"/>
      <c r="D23" s="6"/>
      <c r="E23" s="6"/>
      <c r="F23" s="6"/>
      <c r="G23" s="6"/>
      <c r="H23" s="6"/>
      <c r="I23" s="26"/>
      <c r="J23" s="26"/>
      <c r="K23" s="26"/>
      <c r="L23" s="26"/>
      <c r="M23" s="26"/>
    </row>
    <row r="24" spans="2:13" x14ac:dyDescent="0.25">
      <c r="B24" s="6"/>
      <c r="C24" s="6"/>
      <c r="D24" s="6"/>
      <c r="E24" s="6"/>
      <c r="F24" s="6"/>
      <c r="G24" s="6"/>
      <c r="H24" s="6"/>
      <c r="I24" s="26"/>
      <c r="J24" s="26"/>
      <c r="K24" s="26"/>
      <c r="L24" s="26"/>
      <c r="M24" s="26"/>
    </row>
    <row r="25" spans="2:13" x14ac:dyDescent="0.25">
      <c r="B25" s="6"/>
      <c r="C25" s="6"/>
      <c r="D25" s="6"/>
      <c r="E25" s="6"/>
      <c r="F25" s="6"/>
      <c r="G25" s="6"/>
      <c r="H25" s="6"/>
      <c r="I25" s="26"/>
      <c r="J25" s="26"/>
      <c r="K25" s="26"/>
      <c r="L25" s="26"/>
      <c r="M25" s="26"/>
    </row>
    <row r="26" spans="2:13" x14ac:dyDescent="0.25">
      <c r="B26" s="6"/>
      <c r="C26" s="6"/>
      <c r="D26" s="6"/>
      <c r="E26" s="6"/>
      <c r="F26" s="6"/>
      <c r="G26" s="6"/>
      <c r="H26" s="6"/>
      <c r="I26" s="26"/>
      <c r="J26" s="26"/>
      <c r="K26" s="26"/>
      <c r="L26" s="26"/>
      <c r="M26" s="26"/>
    </row>
    <row r="27" spans="2:13" x14ac:dyDescent="0.25">
      <c r="B27" s="6"/>
      <c r="C27" s="6"/>
      <c r="D27" s="6"/>
      <c r="E27" s="6"/>
      <c r="F27" s="6"/>
      <c r="G27" s="6"/>
      <c r="H27" s="6"/>
      <c r="I27" s="26"/>
      <c r="J27" s="26"/>
      <c r="K27" s="26"/>
      <c r="L27" s="26"/>
      <c r="M27" s="26"/>
    </row>
    <row r="28" spans="2:13" x14ac:dyDescent="0.25">
      <c r="B28" s="6"/>
      <c r="C28" s="6"/>
      <c r="D28" s="6"/>
      <c r="E28" s="6"/>
      <c r="F28" s="6"/>
      <c r="G28" s="6"/>
      <c r="H28" s="6"/>
      <c r="I28" s="26"/>
      <c r="J28" s="26"/>
      <c r="K28" s="26"/>
      <c r="L28" s="26"/>
      <c r="M28" s="26"/>
    </row>
    <row r="29" spans="2:13" x14ac:dyDescent="0.25">
      <c r="B29" s="6"/>
      <c r="C29" s="6"/>
      <c r="D29" s="6"/>
      <c r="E29" s="6"/>
      <c r="F29" s="6"/>
      <c r="G29" s="6"/>
      <c r="H29" s="6"/>
      <c r="I29" s="26"/>
      <c r="J29" s="26"/>
      <c r="K29" s="26"/>
      <c r="L29" s="26"/>
      <c r="M29" s="26"/>
    </row>
    <row r="30" spans="2:13" x14ac:dyDescent="0.25">
      <c r="B30" s="6"/>
      <c r="C30" s="6"/>
      <c r="D30" s="6"/>
      <c r="E30" s="6"/>
      <c r="F30" s="6"/>
      <c r="G30" s="6"/>
      <c r="H30" s="6"/>
      <c r="I30" s="26"/>
      <c r="J30" s="26"/>
      <c r="K30" s="26"/>
      <c r="L30" s="26"/>
      <c r="M30" s="26"/>
    </row>
    <row r="31" spans="2:13" x14ac:dyDescent="0.25">
      <c r="B31" s="6"/>
      <c r="C31" s="6"/>
      <c r="D31" s="6"/>
      <c r="E31" s="6"/>
      <c r="F31" s="6"/>
      <c r="G31" s="6"/>
      <c r="H31" s="6"/>
      <c r="I31" s="26"/>
      <c r="J31" s="26"/>
      <c r="K31" s="26"/>
      <c r="L31" s="26"/>
      <c r="M31" s="26"/>
    </row>
    <row r="32" spans="2:13" x14ac:dyDescent="0.25">
      <c r="B32" s="6"/>
      <c r="C32" s="6"/>
      <c r="D32" s="6"/>
      <c r="E32" s="6"/>
      <c r="F32" s="6"/>
      <c r="G32" s="6"/>
      <c r="H32" s="6"/>
      <c r="I32" s="26"/>
      <c r="J32" s="26"/>
      <c r="K32" s="26"/>
      <c r="L32" s="26"/>
      <c r="M32" s="26"/>
    </row>
    <row r="33" spans="2:13" x14ac:dyDescent="0.25">
      <c r="B33" s="6"/>
      <c r="C33" s="6"/>
      <c r="D33" s="6"/>
      <c r="E33" s="6"/>
      <c r="F33" s="6"/>
      <c r="G33" s="6"/>
      <c r="H33" s="6"/>
      <c r="I33" s="26"/>
      <c r="J33" s="26"/>
      <c r="K33" s="26"/>
      <c r="L33" s="26"/>
      <c r="M33" s="26"/>
    </row>
    <row r="34" spans="2:13" x14ac:dyDescent="0.25">
      <c r="B34" s="6"/>
      <c r="C34" s="6"/>
      <c r="D34" s="6"/>
      <c r="E34" s="6"/>
      <c r="F34" s="6"/>
      <c r="G34" s="6"/>
      <c r="H34" s="6"/>
      <c r="I34" s="26"/>
      <c r="J34" s="26"/>
      <c r="K34" s="26"/>
      <c r="L34" s="26"/>
      <c r="M34" s="26"/>
    </row>
    <row r="35" spans="2:13" x14ac:dyDescent="0.25">
      <c r="B35" s="6"/>
      <c r="C35" s="6"/>
      <c r="D35" s="6"/>
      <c r="E35" s="6"/>
      <c r="F35" s="6"/>
      <c r="G35" s="6"/>
      <c r="H35" s="6"/>
      <c r="I35" s="26"/>
      <c r="J35" s="26"/>
      <c r="K35" s="26"/>
      <c r="L35" s="26"/>
      <c r="M35" s="26"/>
    </row>
    <row r="36" spans="2:13" x14ac:dyDescent="0.25">
      <c r="B36" s="6"/>
      <c r="C36" s="6"/>
      <c r="D36" s="6"/>
      <c r="E36" s="6"/>
      <c r="F36" s="6"/>
      <c r="G36" s="6"/>
      <c r="H36" s="6"/>
      <c r="I36" s="26"/>
      <c r="J36" s="26"/>
      <c r="K36" s="26"/>
      <c r="L36" s="26"/>
      <c r="M36" s="26"/>
    </row>
    <row r="37" spans="2:13" x14ac:dyDescent="0.25">
      <c r="B37" s="6"/>
      <c r="C37" s="6"/>
      <c r="D37" s="6"/>
      <c r="E37" s="6"/>
      <c r="F37" s="6"/>
      <c r="G37" s="6"/>
      <c r="H37" s="6"/>
      <c r="I37" s="26"/>
      <c r="J37" s="26"/>
      <c r="K37" s="26"/>
      <c r="L37" s="26"/>
      <c r="M37" s="26"/>
    </row>
    <row r="38" spans="2:13" x14ac:dyDescent="0.25">
      <c r="B38" s="6"/>
      <c r="C38" s="6"/>
      <c r="D38" s="6"/>
      <c r="E38" s="6"/>
      <c r="F38" s="6"/>
      <c r="G38" s="6"/>
      <c r="H38" s="6"/>
      <c r="I38" s="26"/>
      <c r="J38" s="26"/>
      <c r="K38" s="26"/>
      <c r="L38" s="26"/>
      <c r="M38" s="26"/>
    </row>
    <row r="39" spans="2:13" x14ac:dyDescent="0.25">
      <c r="B39" s="6"/>
      <c r="C39" s="6"/>
      <c r="D39" s="6"/>
      <c r="E39" s="6"/>
      <c r="F39" s="6"/>
      <c r="G39" s="6"/>
      <c r="H39" s="6"/>
      <c r="I39" s="26"/>
      <c r="J39" s="26"/>
      <c r="K39" s="26"/>
      <c r="L39" s="26"/>
      <c r="M39" s="26"/>
    </row>
    <row r="40" spans="2:13" x14ac:dyDescent="0.25">
      <c r="B40" s="6"/>
      <c r="C40" s="6"/>
      <c r="D40" s="6"/>
      <c r="E40" s="6"/>
      <c r="F40" s="6"/>
      <c r="G40" s="6"/>
      <c r="H40" s="6"/>
      <c r="I40" s="26"/>
      <c r="J40" s="26"/>
      <c r="K40" s="26"/>
      <c r="L40" s="26"/>
      <c r="M40" s="26"/>
    </row>
    <row r="41" spans="2:13" x14ac:dyDescent="0.25">
      <c r="B41" s="32"/>
      <c r="C41" s="32"/>
      <c r="D41" s="32"/>
      <c r="E41" s="32"/>
      <c r="F41" s="32"/>
      <c r="G41" s="32"/>
      <c r="H41" s="26"/>
      <c r="I41" s="26"/>
      <c r="J41" s="26"/>
      <c r="K41" s="26"/>
      <c r="L41" s="26"/>
      <c r="M41" s="26"/>
    </row>
    <row r="42" spans="2:13" x14ac:dyDescent="0.25">
      <c r="B42" s="32"/>
      <c r="C42" s="32"/>
      <c r="D42" s="32"/>
      <c r="E42" s="32"/>
      <c r="F42" s="32"/>
      <c r="G42" s="32"/>
      <c r="H42" s="26"/>
      <c r="I42" s="26"/>
      <c r="J42" s="26"/>
      <c r="K42" s="26"/>
      <c r="L42" s="26"/>
      <c r="M42" s="26"/>
    </row>
    <row r="43" spans="2:13" x14ac:dyDescent="0.25">
      <c r="B43" s="32"/>
      <c r="C43" s="32"/>
      <c r="D43" s="32"/>
      <c r="E43" s="32"/>
      <c r="F43" s="32"/>
      <c r="G43" s="32"/>
      <c r="H43" s="26"/>
      <c r="I43" s="26"/>
      <c r="J43" s="26"/>
      <c r="K43" s="26"/>
      <c r="L43" s="26"/>
      <c r="M43" s="26"/>
    </row>
    <row r="44" spans="2:13" x14ac:dyDescent="0.25">
      <c r="B44" s="32"/>
      <c r="C44" s="32"/>
      <c r="D44" s="32"/>
      <c r="E44" s="32"/>
      <c r="F44" s="32"/>
      <c r="G44" s="32"/>
      <c r="H44" s="26"/>
      <c r="I44" s="26"/>
      <c r="J44" s="26"/>
      <c r="K44" s="26"/>
      <c r="L44" s="26"/>
      <c r="M44" s="26"/>
    </row>
    <row r="45" spans="2:13" x14ac:dyDescent="0.25">
      <c r="B45" s="32"/>
      <c r="C45" s="32"/>
      <c r="D45" s="32"/>
      <c r="E45" s="32"/>
      <c r="F45" s="32"/>
      <c r="G45" s="32"/>
      <c r="H45" s="26"/>
      <c r="I45" s="26"/>
      <c r="J45" s="26"/>
      <c r="K45" s="26"/>
      <c r="L45" s="26"/>
      <c r="M45" s="26"/>
    </row>
    <row r="46" spans="2:13" x14ac:dyDescent="0.25">
      <c r="B46" s="32"/>
      <c r="C46" s="32"/>
      <c r="D46" s="32"/>
      <c r="E46" s="32"/>
      <c r="F46" s="32"/>
      <c r="G46" s="32"/>
      <c r="H46" s="26"/>
      <c r="I46" s="26"/>
      <c r="J46" s="26"/>
      <c r="K46" s="26"/>
      <c r="L46" s="26"/>
      <c r="M46" s="26"/>
    </row>
    <row r="47" spans="2:13" x14ac:dyDescent="0.25">
      <c r="B47" s="32"/>
      <c r="C47" s="32"/>
      <c r="D47" s="32"/>
      <c r="E47" s="32"/>
      <c r="F47" s="32"/>
      <c r="G47" s="32"/>
      <c r="H47" s="26"/>
      <c r="I47" s="26"/>
      <c r="J47" s="26"/>
      <c r="K47" s="26"/>
      <c r="L47" s="26"/>
      <c r="M47" s="26"/>
    </row>
    <row r="48" spans="2:13" x14ac:dyDescent="0.25">
      <c r="B48" s="32"/>
      <c r="C48" s="32"/>
      <c r="D48" s="32"/>
      <c r="E48" s="32"/>
      <c r="F48" s="32"/>
      <c r="G48" s="32"/>
      <c r="H48" s="26"/>
      <c r="I48" s="26"/>
      <c r="J48" s="26"/>
      <c r="K48" s="26"/>
      <c r="L48" s="26"/>
      <c r="M48" s="26"/>
    </row>
    <row r="49" spans="2:13" x14ac:dyDescent="0.25">
      <c r="B49" s="32"/>
      <c r="C49" s="32"/>
      <c r="D49" s="32"/>
      <c r="E49" s="32"/>
      <c r="F49" s="32"/>
      <c r="G49" s="32"/>
      <c r="H49" s="26"/>
      <c r="I49" s="26"/>
      <c r="J49" s="26"/>
      <c r="K49" s="26"/>
      <c r="L49" s="26"/>
      <c r="M49" s="26"/>
    </row>
    <row r="50" spans="2:13" x14ac:dyDescent="0.25">
      <c r="B50" s="32"/>
      <c r="C50" s="32"/>
      <c r="D50" s="32"/>
      <c r="E50" s="32"/>
      <c r="F50" s="32"/>
      <c r="G50" s="32"/>
      <c r="H50" s="26"/>
      <c r="I50" s="26"/>
      <c r="J50" s="26"/>
      <c r="K50" s="26"/>
      <c r="L50" s="26"/>
      <c r="M50" s="26"/>
    </row>
    <row r="51" spans="2:13" x14ac:dyDescent="0.25">
      <c r="B51" s="32"/>
      <c r="C51" s="32"/>
      <c r="D51" s="32"/>
      <c r="E51" s="32"/>
      <c r="F51" s="32"/>
      <c r="G51" s="32"/>
      <c r="H51" s="26"/>
      <c r="I51" s="26"/>
      <c r="J51" s="26"/>
      <c r="K51" s="26"/>
      <c r="L51" s="26"/>
      <c r="M51" s="26"/>
    </row>
    <row r="52" spans="2:13" x14ac:dyDescent="0.25">
      <c r="B52" s="32"/>
      <c r="C52" s="32"/>
      <c r="D52" s="32"/>
      <c r="E52" s="32"/>
      <c r="F52" s="32"/>
      <c r="G52" s="32"/>
      <c r="H52" s="26"/>
      <c r="I52" s="26"/>
      <c r="J52" s="26"/>
      <c r="K52" s="26"/>
      <c r="L52" s="26"/>
      <c r="M52" s="26"/>
    </row>
    <row r="53" spans="2:13" x14ac:dyDescent="0.25">
      <c r="B53" s="32"/>
      <c r="C53" s="32"/>
      <c r="D53" s="32"/>
      <c r="E53" s="32"/>
      <c r="F53" s="32"/>
      <c r="G53" s="32"/>
      <c r="H53" s="26"/>
      <c r="I53" s="26"/>
      <c r="J53" s="26"/>
      <c r="K53" s="26"/>
      <c r="L53" s="26"/>
      <c r="M53" s="26"/>
    </row>
    <row r="54" spans="2:13" x14ac:dyDescent="0.25">
      <c r="B54" s="32"/>
      <c r="C54" s="32"/>
      <c r="D54" s="32"/>
      <c r="E54" s="32"/>
      <c r="F54" s="32"/>
      <c r="G54" s="32"/>
      <c r="H54" s="26"/>
      <c r="I54" s="26"/>
      <c r="J54" s="26"/>
      <c r="K54" s="26"/>
      <c r="L54" s="26"/>
      <c r="M54" s="26"/>
    </row>
    <row r="55" spans="2:13" x14ac:dyDescent="0.25">
      <c r="B55" s="32"/>
      <c r="C55" s="32"/>
      <c r="D55" s="32"/>
      <c r="E55" s="32"/>
      <c r="F55" s="32"/>
      <c r="G55" s="32"/>
      <c r="H55" s="26"/>
      <c r="I55" s="26"/>
      <c r="J55" s="26"/>
      <c r="K55" s="26"/>
      <c r="L55" s="26"/>
      <c r="M55" s="26"/>
    </row>
    <row r="56" spans="2:13" x14ac:dyDescent="0.25">
      <c r="B56" s="32"/>
      <c r="C56" s="32"/>
      <c r="D56" s="32"/>
      <c r="E56" s="32"/>
      <c r="F56" s="32"/>
      <c r="G56" s="32"/>
      <c r="H56" s="26"/>
      <c r="I56" s="26"/>
      <c r="J56" s="26"/>
      <c r="K56" s="26"/>
      <c r="L56" s="26"/>
      <c r="M56" s="26"/>
    </row>
    <row r="57" spans="2:13" x14ac:dyDescent="0.25">
      <c r="B57" s="32"/>
      <c r="C57" s="32"/>
      <c r="D57" s="32"/>
      <c r="E57" s="32"/>
      <c r="F57" s="32"/>
      <c r="G57" s="32"/>
      <c r="H57" s="26"/>
      <c r="I57" s="26"/>
      <c r="J57" s="26"/>
      <c r="K57" s="26"/>
      <c r="L57" s="26"/>
      <c r="M57" s="26"/>
    </row>
    <row r="58" spans="2:13" x14ac:dyDescent="0.25">
      <c r="B58" s="32"/>
      <c r="C58" s="32"/>
      <c r="D58" s="32"/>
      <c r="E58" s="32"/>
      <c r="F58" s="32"/>
      <c r="G58" s="32"/>
      <c r="H58" s="26"/>
      <c r="I58" s="26"/>
      <c r="J58" s="26"/>
      <c r="K58" s="26"/>
      <c r="L58" s="26"/>
      <c r="M58" s="26"/>
    </row>
    <row r="59" spans="2:13" x14ac:dyDescent="0.25">
      <c r="B59" s="32"/>
      <c r="C59" s="32"/>
      <c r="D59" s="32"/>
      <c r="E59" s="32"/>
      <c r="F59" s="32"/>
      <c r="G59" s="32"/>
      <c r="H59" s="26"/>
      <c r="I59" s="26"/>
      <c r="J59" s="26"/>
      <c r="K59" s="26"/>
      <c r="L59" s="26"/>
      <c r="M59" s="26"/>
    </row>
    <row r="60" spans="2:13" x14ac:dyDescent="0.25">
      <c r="B60" s="32"/>
      <c r="C60" s="32"/>
      <c r="D60" s="32"/>
      <c r="E60" s="32"/>
      <c r="F60" s="32"/>
      <c r="G60" s="32"/>
      <c r="H60" s="26"/>
      <c r="I60" s="26"/>
      <c r="J60" s="26"/>
      <c r="K60" s="26"/>
      <c r="L60" s="26"/>
      <c r="M60" s="26"/>
    </row>
    <row r="61" spans="2:13" x14ac:dyDescent="0.25">
      <c r="B61" s="32"/>
      <c r="C61" s="32"/>
      <c r="D61" s="32"/>
      <c r="E61" s="32"/>
      <c r="F61" s="32"/>
      <c r="G61" s="32"/>
      <c r="H61" s="26"/>
      <c r="I61" s="26"/>
      <c r="J61" s="26"/>
      <c r="K61" s="26"/>
      <c r="L61" s="26"/>
      <c r="M61" s="26"/>
    </row>
    <row r="62" spans="2:13" x14ac:dyDescent="0.25">
      <c r="B62" s="32"/>
      <c r="C62" s="32"/>
      <c r="D62" s="32"/>
      <c r="E62" s="32"/>
      <c r="F62" s="32"/>
      <c r="G62" s="32"/>
      <c r="H62" s="26"/>
      <c r="I62" s="26"/>
      <c r="J62" s="26"/>
      <c r="K62" s="26"/>
      <c r="L62" s="26"/>
      <c r="M62" s="26"/>
    </row>
    <row r="63" spans="2:13" x14ac:dyDescent="0.25">
      <c r="B63" s="32"/>
      <c r="C63" s="32"/>
      <c r="D63" s="32"/>
      <c r="E63" s="32"/>
      <c r="F63" s="32"/>
      <c r="G63" s="32"/>
      <c r="H63" s="26"/>
      <c r="I63" s="26"/>
      <c r="J63" s="26"/>
      <c r="K63" s="26"/>
      <c r="L63" s="26"/>
      <c r="M63" s="26"/>
    </row>
    <row r="64" spans="2:13" x14ac:dyDescent="0.25">
      <c r="B64" s="32"/>
      <c r="C64" s="32"/>
      <c r="D64" s="32"/>
      <c r="E64" s="32"/>
      <c r="F64" s="32"/>
      <c r="G64" s="32"/>
      <c r="H64" s="26"/>
      <c r="I64" s="26"/>
      <c r="J64" s="26"/>
      <c r="K64" s="26"/>
      <c r="L64" s="26"/>
      <c r="M64" s="26"/>
    </row>
    <row r="65" spans="2:13" x14ac:dyDescent="0.25">
      <c r="B65" s="32"/>
      <c r="C65" s="32"/>
      <c r="D65" s="32"/>
      <c r="E65" s="32"/>
      <c r="F65" s="32"/>
      <c r="G65" s="32"/>
      <c r="H65" s="26"/>
      <c r="I65" s="26"/>
      <c r="J65" s="26"/>
      <c r="K65" s="26"/>
      <c r="L65" s="26"/>
      <c r="M65" s="26"/>
    </row>
    <row r="66" spans="2:13" x14ac:dyDescent="0.25">
      <c r="B66" s="32"/>
      <c r="C66" s="32"/>
      <c r="D66" s="32"/>
      <c r="E66" s="32"/>
      <c r="F66" s="32"/>
      <c r="G66" s="32"/>
      <c r="H66" s="26"/>
      <c r="I66" s="26"/>
      <c r="J66" s="26"/>
      <c r="K66" s="26"/>
      <c r="L66" s="26"/>
      <c r="M66" s="26"/>
    </row>
    <row r="67" spans="2:13" x14ac:dyDescent="0.25">
      <c r="B67" s="32"/>
      <c r="C67" s="32"/>
      <c r="D67" s="32"/>
      <c r="E67" s="32"/>
      <c r="F67" s="32"/>
      <c r="G67" s="32"/>
      <c r="H67" s="26"/>
      <c r="I67" s="26"/>
      <c r="J67" s="26"/>
      <c r="K67" s="26"/>
      <c r="L67" s="26"/>
      <c r="M67" s="26"/>
    </row>
    <row r="68" spans="2:13" x14ac:dyDescent="0.25">
      <c r="B68" s="32"/>
      <c r="C68" s="32"/>
      <c r="D68" s="32"/>
      <c r="E68" s="32"/>
      <c r="F68" s="32"/>
      <c r="G68" s="32"/>
      <c r="H68" s="26"/>
      <c r="I68" s="26"/>
      <c r="J68" s="26"/>
      <c r="K68" s="26"/>
      <c r="L68" s="26"/>
      <c r="M68" s="26"/>
    </row>
    <row r="69" spans="2:13" x14ac:dyDescent="0.25">
      <c r="B69" s="32"/>
      <c r="C69" s="32"/>
      <c r="D69" s="32"/>
      <c r="E69" s="32"/>
      <c r="F69" s="32"/>
      <c r="G69" s="32"/>
      <c r="H69" s="26"/>
      <c r="I69" s="26"/>
      <c r="J69" s="26"/>
      <c r="K69" s="26"/>
      <c r="L69" s="26"/>
      <c r="M69" s="26"/>
    </row>
    <row r="70" spans="2:13" x14ac:dyDescent="0.25">
      <c r="B70" s="32"/>
      <c r="C70" s="32"/>
      <c r="D70" s="32"/>
      <c r="E70" s="32"/>
      <c r="F70" s="32"/>
      <c r="G70" s="32"/>
      <c r="H70" s="26"/>
      <c r="I70" s="26"/>
      <c r="J70" s="26"/>
      <c r="K70" s="26"/>
      <c r="L70" s="26"/>
      <c r="M70" s="26"/>
    </row>
    <row r="71" spans="2:13" x14ac:dyDescent="0.25">
      <c r="B71" s="32"/>
      <c r="C71" s="32"/>
      <c r="D71" s="32"/>
      <c r="E71" s="32"/>
      <c r="F71" s="32"/>
      <c r="G71" s="32"/>
      <c r="H71" s="26"/>
      <c r="I71" s="26"/>
      <c r="J71" s="26"/>
      <c r="K71" s="26"/>
      <c r="L71" s="26"/>
      <c r="M71" s="26"/>
    </row>
    <row r="72" spans="2:13" x14ac:dyDescent="0.25">
      <c r="B72" s="32"/>
      <c r="C72" s="32"/>
      <c r="D72" s="32"/>
      <c r="E72" s="32"/>
      <c r="F72" s="32"/>
      <c r="G72" s="32"/>
      <c r="H72" s="26"/>
      <c r="I72" s="26"/>
      <c r="J72" s="26"/>
      <c r="K72" s="26"/>
      <c r="L72" s="26"/>
      <c r="M72" s="26"/>
    </row>
    <row r="73" spans="2:13" x14ac:dyDescent="0.25">
      <c r="B73" s="32"/>
      <c r="C73" s="32"/>
      <c r="D73" s="32"/>
      <c r="E73" s="32"/>
      <c r="F73" s="32"/>
      <c r="G73" s="32"/>
      <c r="H73" s="26"/>
      <c r="I73" s="26"/>
      <c r="J73" s="26"/>
      <c r="K73" s="26"/>
      <c r="L73" s="26"/>
      <c r="M73" s="26"/>
    </row>
    <row r="74" spans="2:13" x14ac:dyDescent="0.25">
      <c r="B74" s="32"/>
      <c r="C74" s="32"/>
      <c r="D74" s="32"/>
      <c r="E74" s="32"/>
      <c r="F74" s="32"/>
      <c r="G74" s="32"/>
      <c r="H74" s="26"/>
      <c r="I74" s="26"/>
      <c r="J74" s="26"/>
      <c r="K74" s="26"/>
      <c r="L74" s="26"/>
      <c r="M74" s="26"/>
    </row>
    <row r="75" spans="2:13" x14ac:dyDescent="0.25">
      <c r="B75" s="32"/>
      <c r="C75" s="32"/>
      <c r="D75" s="32"/>
      <c r="E75" s="32"/>
      <c r="F75" s="32"/>
      <c r="G75" s="32"/>
      <c r="H75" s="26"/>
      <c r="I75" s="26"/>
      <c r="J75" s="26"/>
      <c r="K75" s="26"/>
      <c r="L75" s="26"/>
      <c r="M75" s="26"/>
    </row>
    <row r="76" spans="2:13" x14ac:dyDescent="0.25">
      <c r="B76" s="32"/>
      <c r="C76" s="32"/>
      <c r="D76" s="32"/>
      <c r="E76" s="32"/>
      <c r="F76" s="32"/>
      <c r="G76" s="32"/>
      <c r="H76" s="26"/>
      <c r="I76" s="26"/>
      <c r="J76" s="26"/>
      <c r="K76" s="26"/>
      <c r="L76" s="26"/>
      <c r="M76" s="26"/>
    </row>
    <row r="77" spans="2:13" x14ac:dyDescent="0.25">
      <c r="B77" s="32"/>
      <c r="C77" s="32"/>
      <c r="D77" s="32"/>
      <c r="E77" s="32"/>
      <c r="F77" s="32"/>
      <c r="G77" s="32"/>
      <c r="H77" s="26"/>
      <c r="I77" s="26"/>
      <c r="J77" s="26"/>
      <c r="K77" s="26"/>
      <c r="L77" s="26"/>
      <c r="M77" s="26"/>
    </row>
    <row r="78" spans="2:13" x14ac:dyDescent="0.25">
      <c r="B78" s="32"/>
      <c r="C78" s="32"/>
      <c r="D78" s="32"/>
      <c r="E78" s="32"/>
      <c r="F78" s="32"/>
      <c r="G78" s="32"/>
      <c r="H78" s="26"/>
      <c r="I78" s="26"/>
      <c r="J78" s="26"/>
      <c r="K78" s="26"/>
      <c r="L78" s="26"/>
      <c r="M78" s="26"/>
    </row>
    <row r="79" spans="2:13" x14ac:dyDescent="0.25">
      <c r="B79" s="32"/>
      <c r="C79" s="32"/>
      <c r="D79" s="32"/>
      <c r="E79" s="32"/>
      <c r="F79" s="32"/>
      <c r="G79" s="32"/>
      <c r="H79" s="26"/>
      <c r="I79" s="26"/>
      <c r="J79" s="26"/>
      <c r="K79" s="26"/>
      <c r="L79" s="26"/>
      <c r="M79" s="26"/>
    </row>
    <row r="80" spans="2:13" x14ac:dyDescent="0.25">
      <c r="B80" s="32"/>
      <c r="C80" s="32"/>
      <c r="D80" s="32"/>
      <c r="E80" s="32"/>
      <c r="F80" s="32"/>
      <c r="G80" s="32"/>
      <c r="H80" s="26"/>
      <c r="I80" s="26"/>
      <c r="J80" s="26"/>
      <c r="K80" s="26"/>
      <c r="L80" s="26"/>
      <c r="M80" s="26"/>
    </row>
    <row r="81" spans="2:13" x14ac:dyDescent="0.25">
      <c r="B81" s="32"/>
      <c r="C81" s="32"/>
      <c r="D81" s="32"/>
      <c r="E81" s="32"/>
      <c r="F81" s="32"/>
      <c r="G81" s="32"/>
      <c r="H81" s="26"/>
      <c r="I81" s="26"/>
      <c r="J81" s="26"/>
      <c r="K81" s="26"/>
      <c r="L81" s="26"/>
      <c r="M81" s="26"/>
    </row>
    <row r="82" spans="2:13" x14ac:dyDescent="0.25">
      <c r="B82" s="32"/>
      <c r="C82" s="32"/>
      <c r="D82" s="32"/>
      <c r="E82" s="32"/>
      <c r="F82" s="32"/>
      <c r="G82" s="32"/>
      <c r="H82" s="26"/>
      <c r="I82" s="26"/>
      <c r="J82" s="26"/>
      <c r="K82" s="26"/>
      <c r="L82" s="26"/>
      <c r="M82" s="26"/>
    </row>
    <row r="83" spans="2:13" x14ac:dyDescent="0.25">
      <c r="B83" s="32"/>
      <c r="C83" s="32"/>
      <c r="D83" s="32"/>
      <c r="E83" s="32"/>
      <c r="F83" s="32"/>
      <c r="G83" s="32"/>
      <c r="H83" s="26"/>
      <c r="I83" s="26"/>
      <c r="J83" s="26"/>
      <c r="K83" s="26"/>
      <c r="L83" s="26"/>
      <c r="M83" s="26"/>
    </row>
    <row r="84" spans="2:13" x14ac:dyDescent="0.25">
      <c r="B84" s="32"/>
      <c r="C84" s="32"/>
      <c r="D84" s="32"/>
      <c r="E84" s="32"/>
      <c r="F84" s="32"/>
      <c r="G84" s="32"/>
      <c r="H84" s="26"/>
      <c r="I84" s="26"/>
      <c r="J84" s="26"/>
      <c r="K84" s="26"/>
      <c r="L84" s="26"/>
      <c r="M84" s="26"/>
    </row>
    <row r="85" spans="2:13" x14ac:dyDescent="0.25">
      <c r="B85" s="32"/>
      <c r="C85" s="32"/>
      <c r="D85" s="32"/>
      <c r="E85" s="32"/>
      <c r="F85" s="32"/>
      <c r="G85" s="32"/>
      <c r="H85" s="26"/>
      <c r="I85" s="26"/>
      <c r="J85" s="26"/>
      <c r="K85" s="26"/>
      <c r="L85" s="26"/>
      <c r="M85" s="26"/>
    </row>
    <row r="86" spans="2:13" x14ac:dyDescent="0.25">
      <c r="B86" s="32"/>
      <c r="C86" s="32"/>
      <c r="D86" s="32"/>
      <c r="E86" s="32"/>
      <c r="F86" s="32"/>
      <c r="G86" s="32"/>
      <c r="H86" s="26"/>
      <c r="I86" s="26"/>
      <c r="J86" s="26"/>
      <c r="K86" s="26"/>
      <c r="L86" s="26"/>
      <c r="M86" s="26"/>
    </row>
    <row r="87" spans="2:13" x14ac:dyDescent="0.25">
      <c r="B87" s="32"/>
      <c r="C87" s="32"/>
      <c r="D87" s="32"/>
      <c r="E87" s="32"/>
      <c r="F87" s="32"/>
      <c r="G87" s="32"/>
      <c r="H87" s="26"/>
      <c r="I87" s="26"/>
      <c r="J87" s="26"/>
      <c r="K87" s="26"/>
      <c r="L87" s="26"/>
      <c r="M87" s="26"/>
    </row>
    <row r="88" spans="2:13" x14ac:dyDescent="0.25">
      <c r="B88" s="32"/>
      <c r="C88" s="32"/>
      <c r="D88" s="32"/>
      <c r="E88" s="32"/>
      <c r="F88" s="32"/>
      <c r="G88" s="32"/>
      <c r="H88" s="26"/>
      <c r="I88" s="26"/>
      <c r="J88" s="26"/>
      <c r="K88" s="26"/>
      <c r="L88" s="26"/>
      <c r="M88" s="26"/>
    </row>
    <row r="89" spans="2:13" x14ac:dyDescent="0.25">
      <c r="B89" s="32"/>
      <c r="C89" s="32"/>
      <c r="D89" s="32"/>
      <c r="E89" s="32"/>
      <c r="F89" s="32"/>
      <c r="G89" s="32"/>
      <c r="H89" s="26"/>
      <c r="I89" s="26"/>
      <c r="J89" s="26"/>
      <c r="K89" s="26"/>
      <c r="L89" s="26"/>
      <c r="M89" s="26"/>
    </row>
    <row r="90" spans="2:13" x14ac:dyDescent="0.25">
      <c r="B90" s="32"/>
      <c r="C90" s="32"/>
      <c r="D90" s="32"/>
      <c r="E90" s="32"/>
      <c r="F90" s="32"/>
      <c r="G90" s="32"/>
      <c r="H90" s="26"/>
      <c r="I90" s="26"/>
      <c r="J90" s="26"/>
      <c r="K90" s="26"/>
      <c r="L90" s="26"/>
      <c r="M90" s="26"/>
    </row>
    <row r="91" spans="2:13" x14ac:dyDescent="0.25">
      <c r="B91" s="32"/>
      <c r="C91" s="32"/>
      <c r="D91" s="32"/>
      <c r="E91" s="32"/>
      <c r="F91" s="32"/>
      <c r="G91" s="32"/>
      <c r="H91" s="26"/>
      <c r="I91" s="26"/>
      <c r="J91" s="26"/>
      <c r="K91" s="26"/>
      <c r="L91" s="26"/>
      <c r="M91" s="26"/>
    </row>
    <row r="92" spans="2:13" x14ac:dyDescent="0.25">
      <c r="B92" s="32"/>
      <c r="C92" s="32"/>
      <c r="D92" s="32"/>
      <c r="E92" s="32"/>
      <c r="F92" s="32"/>
      <c r="G92" s="32"/>
      <c r="H92" s="26"/>
      <c r="I92" s="26"/>
      <c r="J92" s="26"/>
      <c r="K92" s="26"/>
      <c r="L92" s="26"/>
      <c r="M92" s="26"/>
    </row>
    <row r="93" spans="2:13" x14ac:dyDescent="0.25">
      <c r="B93" s="32"/>
      <c r="C93" s="32"/>
      <c r="D93" s="32"/>
      <c r="E93" s="32"/>
      <c r="F93" s="32"/>
      <c r="G93" s="32"/>
      <c r="H93" s="26"/>
      <c r="I93" s="26"/>
      <c r="J93" s="26"/>
      <c r="K93" s="26"/>
      <c r="L93" s="26"/>
      <c r="M93" s="26"/>
    </row>
    <row r="94" spans="2:13" x14ac:dyDescent="0.25">
      <c r="B94" s="32"/>
      <c r="C94" s="32"/>
      <c r="D94" s="32"/>
      <c r="E94" s="32"/>
      <c r="F94" s="32"/>
      <c r="G94" s="32"/>
      <c r="H94" s="26"/>
      <c r="I94" s="26"/>
      <c r="J94" s="26"/>
      <c r="K94" s="26"/>
      <c r="L94" s="26"/>
      <c r="M94" s="26"/>
    </row>
    <row r="95" spans="2:13" x14ac:dyDescent="0.25">
      <c r="B95" s="32"/>
      <c r="C95" s="32"/>
      <c r="D95" s="32"/>
      <c r="E95" s="32"/>
      <c r="F95" s="32"/>
      <c r="G95" s="32"/>
      <c r="H95" s="26"/>
      <c r="I95" s="26"/>
      <c r="J95" s="26"/>
      <c r="K95" s="26"/>
      <c r="L95" s="26"/>
      <c r="M95" s="26"/>
    </row>
    <row r="96" spans="2:13" x14ac:dyDescent="0.25">
      <c r="B96" s="32"/>
      <c r="C96" s="32"/>
      <c r="D96" s="32"/>
      <c r="E96" s="32"/>
      <c r="F96" s="32"/>
      <c r="G96" s="32"/>
      <c r="H96" s="26"/>
      <c r="I96" s="26"/>
      <c r="J96" s="26"/>
      <c r="K96" s="26"/>
      <c r="L96" s="26"/>
      <c r="M96" s="26"/>
    </row>
    <row r="97" spans="2:13" x14ac:dyDescent="0.25">
      <c r="B97" s="32"/>
      <c r="C97" s="32"/>
      <c r="D97" s="32"/>
      <c r="E97" s="32"/>
      <c r="F97" s="32"/>
      <c r="G97" s="32"/>
      <c r="H97" s="26"/>
      <c r="I97" s="26"/>
      <c r="J97" s="26"/>
      <c r="K97" s="26"/>
      <c r="L97" s="26"/>
      <c r="M97" s="26"/>
    </row>
    <row r="98" spans="2:13" x14ac:dyDescent="0.25">
      <c r="B98" s="32"/>
      <c r="C98" s="32"/>
      <c r="D98" s="32"/>
      <c r="E98" s="32"/>
      <c r="F98" s="32"/>
      <c r="G98" s="32"/>
      <c r="H98" s="26"/>
      <c r="I98" s="26"/>
      <c r="J98" s="26"/>
      <c r="K98" s="26"/>
      <c r="L98" s="26"/>
      <c r="M98" s="26"/>
    </row>
    <row r="99" spans="2:13" x14ac:dyDescent="0.25">
      <c r="B99" s="32"/>
      <c r="C99" s="32"/>
      <c r="D99" s="32"/>
      <c r="E99" s="32"/>
      <c r="F99" s="32"/>
      <c r="G99" s="32"/>
      <c r="H99" s="26"/>
      <c r="I99" s="26"/>
      <c r="J99" s="26"/>
      <c r="K99" s="26"/>
      <c r="L99" s="26"/>
      <c r="M99" s="26"/>
    </row>
    <row r="100" spans="2:13" x14ac:dyDescent="0.25">
      <c r="B100" s="32"/>
      <c r="C100" s="32"/>
      <c r="D100" s="32"/>
      <c r="E100" s="32"/>
      <c r="F100" s="32"/>
      <c r="G100" s="32"/>
      <c r="H100" s="26"/>
      <c r="I100" s="26"/>
      <c r="J100" s="26"/>
      <c r="K100" s="26"/>
      <c r="L100" s="26"/>
      <c r="M100" s="26"/>
    </row>
    <row r="101" spans="2:13" x14ac:dyDescent="0.25">
      <c r="B101" s="32"/>
      <c r="C101" s="32"/>
      <c r="D101" s="32"/>
      <c r="E101" s="32"/>
      <c r="F101" s="32"/>
      <c r="G101" s="32"/>
      <c r="H101" s="26"/>
      <c r="I101" s="26"/>
      <c r="J101" s="26"/>
      <c r="K101" s="26"/>
      <c r="L101" s="26"/>
      <c r="M101" s="26"/>
    </row>
    <row r="102" spans="2:13" x14ac:dyDescent="0.25">
      <c r="B102" s="32"/>
      <c r="C102" s="32"/>
      <c r="D102" s="32"/>
      <c r="E102" s="32"/>
      <c r="F102" s="32"/>
      <c r="G102" s="32"/>
      <c r="H102" s="26"/>
      <c r="I102" s="26"/>
      <c r="J102" s="26"/>
      <c r="K102" s="26"/>
      <c r="L102" s="26"/>
      <c r="M102" s="26"/>
    </row>
    <row r="103" spans="2:13" x14ac:dyDescent="0.25">
      <c r="B103" s="32"/>
      <c r="C103" s="32"/>
      <c r="D103" s="32"/>
      <c r="E103" s="32"/>
      <c r="F103" s="32"/>
      <c r="G103" s="32"/>
      <c r="H103" s="26"/>
      <c r="I103" s="26"/>
      <c r="J103" s="26"/>
      <c r="K103" s="26"/>
      <c r="L103" s="26"/>
      <c r="M103" s="26"/>
    </row>
    <row r="104" spans="2:13" x14ac:dyDescent="0.25">
      <c r="B104" s="32"/>
      <c r="C104" s="32"/>
      <c r="D104" s="32"/>
      <c r="E104" s="32"/>
      <c r="F104" s="32"/>
      <c r="G104" s="32"/>
      <c r="H104" s="26"/>
      <c r="I104" s="26"/>
      <c r="J104" s="26"/>
      <c r="K104" s="26"/>
      <c r="L104" s="26"/>
      <c r="M104" s="26"/>
    </row>
    <row r="105" spans="2:13" x14ac:dyDescent="0.25">
      <c r="B105" s="32"/>
      <c r="C105" s="32"/>
      <c r="D105" s="32"/>
      <c r="E105" s="32"/>
      <c r="F105" s="32"/>
      <c r="G105" s="32"/>
      <c r="H105" s="26"/>
      <c r="I105" s="26"/>
      <c r="J105" s="26"/>
      <c r="K105" s="26"/>
      <c r="L105" s="26"/>
      <c r="M105" s="26"/>
    </row>
    <row r="106" spans="2:13" x14ac:dyDescent="0.25">
      <c r="B106" s="32"/>
      <c r="C106" s="32"/>
      <c r="D106" s="32"/>
      <c r="E106" s="32"/>
      <c r="F106" s="32"/>
      <c r="G106" s="32"/>
      <c r="H106" s="26"/>
      <c r="I106" s="26"/>
      <c r="J106" s="26"/>
      <c r="K106" s="26"/>
      <c r="L106" s="26"/>
      <c r="M106" s="26"/>
    </row>
    <row r="107" spans="2:13" x14ac:dyDescent="0.25">
      <c r="B107" s="32"/>
      <c r="C107" s="32"/>
      <c r="D107" s="32"/>
      <c r="E107" s="32"/>
      <c r="F107" s="32"/>
      <c r="G107" s="32"/>
      <c r="H107" s="26"/>
      <c r="I107" s="26"/>
      <c r="J107" s="26"/>
      <c r="K107" s="26"/>
      <c r="L107" s="26"/>
      <c r="M107" s="26"/>
    </row>
    <row r="108" spans="2:13" x14ac:dyDescent="0.25">
      <c r="B108" s="32"/>
      <c r="C108" s="32"/>
      <c r="D108" s="32"/>
      <c r="E108" s="32"/>
      <c r="F108" s="32"/>
      <c r="G108" s="32"/>
      <c r="H108" s="26"/>
      <c r="I108" s="26"/>
      <c r="J108" s="26"/>
      <c r="K108" s="26"/>
      <c r="L108" s="26"/>
      <c r="M108" s="26"/>
    </row>
    <row r="109" spans="2:13" x14ac:dyDescent="0.25">
      <c r="B109" s="32"/>
      <c r="C109" s="32"/>
      <c r="D109" s="32"/>
      <c r="E109" s="32"/>
      <c r="F109" s="32"/>
      <c r="G109" s="32"/>
      <c r="H109" s="26"/>
      <c r="I109" s="26"/>
      <c r="J109" s="26"/>
      <c r="K109" s="26"/>
      <c r="L109" s="26"/>
      <c r="M109" s="26"/>
    </row>
    <row r="110" spans="2:13" x14ac:dyDescent="0.25">
      <c r="B110" s="32"/>
      <c r="C110" s="32"/>
      <c r="D110" s="32"/>
      <c r="E110" s="32"/>
      <c r="F110" s="32"/>
      <c r="G110" s="32"/>
      <c r="H110" s="26"/>
      <c r="I110" s="26"/>
      <c r="J110" s="26"/>
      <c r="K110" s="26"/>
      <c r="L110" s="26"/>
      <c r="M110" s="26"/>
    </row>
    <row r="111" spans="2:13" x14ac:dyDescent="0.25">
      <c r="B111" s="32"/>
      <c r="C111" s="32"/>
      <c r="D111" s="32"/>
      <c r="E111" s="32"/>
      <c r="F111" s="32"/>
      <c r="G111" s="32"/>
      <c r="H111" s="26"/>
      <c r="I111" s="26"/>
      <c r="J111" s="26"/>
      <c r="K111" s="26"/>
      <c r="L111" s="26"/>
      <c r="M111" s="26"/>
    </row>
    <row r="112" spans="2:13" x14ac:dyDescent="0.25">
      <c r="B112" s="32"/>
      <c r="C112" s="32"/>
      <c r="D112" s="32"/>
      <c r="E112" s="32"/>
      <c r="F112" s="32"/>
      <c r="G112" s="32"/>
      <c r="H112" s="26"/>
      <c r="I112" s="26"/>
      <c r="J112" s="26"/>
      <c r="K112" s="26"/>
      <c r="L112" s="26"/>
      <c r="M112" s="26"/>
    </row>
    <row r="113" spans="2:13" x14ac:dyDescent="0.25">
      <c r="B113" s="32"/>
      <c r="C113" s="32"/>
      <c r="D113" s="32"/>
      <c r="E113" s="32"/>
      <c r="F113" s="32"/>
      <c r="G113" s="32"/>
      <c r="H113" s="26"/>
      <c r="I113" s="26"/>
      <c r="J113" s="26"/>
      <c r="K113" s="26"/>
      <c r="L113" s="26"/>
      <c r="M113" s="26"/>
    </row>
    <row r="114" spans="2:13" x14ac:dyDescent="0.25">
      <c r="B114" s="32"/>
      <c r="C114" s="32"/>
      <c r="D114" s="32"/>
      <c r="E114" s="32"/>
      <c r="F114" s="32"/>
      <c r="G114" s="32"/>
      <c r="H114" s="26"/>
      <c r="I114" s="26"/>
      <c r="J114" s="26"/>
      <c r="K114" s="26"/>
      <c r="L114" s="26"/>
      <c r="M114" s="26"/>
    </row>
    <row r="115" spans="2:13" x14ac:dyDescent="0.25">
      <c r="B115" s="32"/>
      <c r="C115" s="32"/>
      <c r="D115" s="32"/>
      <c r="E115" s="32"/>
      <c r="F115" s="32"/>
      <c r="G115" s="32"/>
      <c r="H115" s="26"/>
      <c r="I115" s="26"/>
      <c r="J115" s="26"/>
      <c r="K115" s="26"/>
      <c r="L115" s="26"/>
      <c r="M115" s="26"/>
    </row>
    <row r="116" spans="2:13" x14ac:dyDescent="0.25">
      <c r="B116" s="32"/>
      <c r="C116" s="32"/>
      <c r="D116" s="32"/>
      <c r="E116" s="32"/>
      <c r="F116" s="32"/>
      <c r="G116" s="32"/>
      <c r="H116" s="26"/>
      <c r="I116" s="26"/>
      <c r="J116" s="26"/>
      <c r="K116" s="26"/>
      <c r="L116" s="26"/>
      <c r="M116" s="26"/>
    </row>
    <row r="117" spans="2:13" x14ac:dyDescent="0.25">
      <c r="B117" s="32"/>
      <c r="C117" s="32"/>
      <c r="D117" s="32"/>
      <c r="E117" s="32"/>
      <c r="F117" s="32"/>
      <c r="G117" s="32"/>
      <c r="H117" s="26"/>
      <c r="I117" s="26"/>
      <c r="J117" s="26"/>
      <c r="K117" s="26"/>
      <c r="L117" s="26"/>
      <c r="M117" s="26"/>
    </row>
    <row r="118" spans="2:13" x14ac:dyDescent="0.25">
      <c r="B118" s="32"/>
      <c r="C118" s="32"/>
      <c r="D118" s="32"/>
      <c r="E118" s="32"/>
      <c r="F118" s="32"/>
      <c r="G118" s="32"/>
      <c r="H118" s="26"/>
      <c r="I118" s="26"/>
      <c r="J118" s="26"/>
      <c r="K118" s="26"/>
      <c r="L118" s="26"/>
      <c r="M118" s="26"/>
    </row>
    <row r="119" spans="2:13" x14ac:dyDescent="0.25">
      <c r="B119" s="32"/>
      <c r="C119" s="32"/>
      <c r="D119" s="32"/>
      <c r="E119" s="32"/>
      <c r="F119" s="32"/>
      <c r="G119" s="32"/>
      <c r="H119" s="26"/>
      <c r="I119" s="26"/>
      <c r="J119" s="26"/>
      <c r="K119" s="26"/>
      <c r="L119" s="26"/>
      <c r="M119" s="26"/>
    </row>
    <row r="120" spans="2:13" x14ac:dyDescent="0.25">
      <c r="B120" s="32"/>
      <c r="C120" s="32"/>
      <c r="D120" s="32"/>
      <c r="E120" s="32"/>
      <c r="F120" s="32"/>
      <c r="G120" s="32"/>
      <c r="H120" s="26"/>
      <c r="I120" s="26"/>
      <c r="J120" s="26"/>
      <c r="K120" s="26"/>
      <c r="L120" s="26"/>
      <c r="M120" s="26"/>
    </row>
    <row r="121" spans="2:13" x14ac:dyDescent="0.25">
      <c r="B121" s="32"/>
      <c r="C121" s="32"/>
      <c r="D121" s="32"/>
      <c r="E121" s="32"/>
      <c r="F121" s="32"/>
      <c r="G121" s="32"/>
      <c r="H121" s="26"/>
      <c r="I121" s="26"/>
      <c r="J121" s="26"/>
      <c r="K121" s="26"/>
      <c r="L121" s="26"/>
      <c r="M121" s="26"/>
    </row>
    <row r="122" spans="2:13" x14ac:dyDescent="0.25">
      <c r="B122" s="32"/>
      <c r="C122" s="32"/>
      <c r="D122" s="32"/>
      <c r="E122" s="32"/>
      <c r="F122" s="32"/>
      <c r="G122" s="32"/>
      <c r="H122" s="26"/>
      <c r="I122" s="26"/>
      <c r="J122" s="26"/>
      <c r="K122" s="26"/>
      <c r="L122" s="26"/>
      <c r="M122" s="26"/>
    </row>
    <row r="123" spans="2:13" x14ac:dyDescent="0.25">
      <c r="B123" s="32"/>
      <c r="C123" s="32"/>
      <c r="D123" s="32"/>
      <c r="E123" s="32"/>
      <c r="F123" s="32"/>
      <c r="G123" s="32"/>
      <c r="H123" s="26"/>
      <c r="I123" s="26"/>
      <c r="J123" s="26"/>
      <c r="K123" s="26"/>
      <c r="L123" s="26"/>
      <c r="M123" s="26"/>
    </row>
    <row r="124" spans="2:13" x14ac:dyDescent="0.25">
      <c r="B124" s="32"/>
      <c r="C124" s="32"/>
      <c r="D124" s="32"/>
      <c r="E124" s="32"/>
      <c r="F124" s="32"/>
      <c r="G124" s="32"/>
      <c r="H124" s="26"/>
      <c r="I124" s="26"/>
      <c r="J124" s="26"/>
      <c r="K124" s="26"/>
      <c r="L124" s="26"/>
      <c r="M124" s="26"/>
    </row>
    <row r="125" spans="2:13" x14ac:dyDescent="0.25">
      <c r="B125" s="32"/>
      <c r="C125" s="32"/>
      <c r="D125" s="32"/>
      <c r="E125" s="32"/>
      <c r="F125" s="32"/>
      <c r="G125" s="32"/>
      <c r="H125" s="26"/>
      <c r="I125" s="26"/>
      <c r="J125" s="26"/>
      <c r="K125" s="26"/>
      <c r="L125" s="26"/>
      <c r="M125" s="26"/>
    </row>
    <row r="126" spans="2:13" x14ac:dyDescent="0.25">
      <c r="B126" s="32"/>
      <c r="C126" s="32"/>
      <c r="D126" s="32"/>
      <c r="E126" s="32"/>
      <c r="F126" s="32"/>
      <c r="G126" s="32"/>
      <c r="H126" s="26"/>
      <c r="I126" s="26"/>
      <c r="J126" s="26"/>
      <c r="K126" s="26"/>
      <c r="L126" s="26"/>
      <c r="M126" s="26"/>
    </row>
    <row r="127" spans="2:13" x14ac:dyDescent="0.25">
      <c r="B127" s="32"/>
      <c r="C127" s="32"/>
      <c r="D127" s="32"/>
      <c r="E127" s="32"/>
      <c r="F127" s="32"/>
      <c r="G127" s="32"/>
      <c r="H127" s="26"/>
      <c r="I127" s="26"/>
      <c r="J127" s="26"/>
      <c r="K127" s="26"/>
      <c r="L127" s="26"/>
      <c r="M127" s="26"/>
    </row>
    <row r="128" spans="2:13" x14ac:dyDescent="0.25">
      <c r="B128" s="32"/>
      <c r="C128" s="32"/>
      <c r="D128" s="32"/>
      <c r="E128" s="32"/>
      <c r="F128" s="32"/>
      <c r="G128" s="32"/>
      <c r="H128" s="26"/>
      <c r="I128" s="26"/>
      <c r="J128" s="26"/>
      <c r="K128" s="26"/>
      <c r="L128" s="26"/>
      <c r="M128" s="26"/>
    </row>
    <row r="129" spans="2:13" x14ac:dyDescent="0.25">
      <c r="B129" s="32"/>
      <c r="C129" s="32"/>
      <c r="D129" s="32"/>
      <c r="E129" s="32"/>
      <c r="F129" s="32"/>
      <c r="G129" s="32"/>
      <c r="H129" s="26"/>
      <c r="I129" s="26"/>
      <c r="J129" s="26"/>
      <c r="K129" s="26"/>
      <c r="L129" s="26"/>
      <c r="M129" s="26"/>
    </row>
    <row r="130" spans="2:13" x14ac:dyDescent="0.25">
      <c r="B130" s="32"/>
      <c r="C130" s="32"/>
      <c r="D130" s="32"/>
      <c r="E130" s="32"/>
      <c r="F130" s="32"/>
      <c r="G130" s="32"/>
      <c r="H130" s="26"/>
      <c r="I130" s="26"/>
      <c r="J130" s="26"/>
      <c r="K130" s="26"/>
      <c r="L130" s="26"/>
      <c r="M130" s="26"/>
    </row>
    <row r="131" spans="2:13" x14ac:dyDescent="0.25">
      <c r="B131" s="32"/>
      <c r="C131" s="32"/>
      <c r="D131" s="32"/>
      <c r="E131" s="32"/>
      <c r="F131" s="32"/>
      <c r="G131" s="32"/>
      <c r="H131" s="26"/>
      <c r="I131" s="26"/>
      <c r="J131" s="26"/>
      <c r="K131" s="26"/>
      <c r="L131" s="26"/>
      <c r="M131" s="26"/>
    </row>
    <row r="132" spans="2:13" x14ac:dyDescent="0.25">
      <c r="B132" s="32"/>
      <c r="C132" s="32"/>
      <c r="D132" s="32"/>
      <c r="E132" s="32"/>
      <c r="F132" s="32"/>
      <c r="G132" s="32"/>
      <c r="H132" s="26"/>
      <c r="I132" s="26"/>
      <c r="J132" s="26"/>
      <c r="K132" s="26"/>
      <c r="L132" s="26"/>
      <c r="M132" s="26"/>
    </row>
    <row r="133" spans="2:13" x14ac:dyDescent="0.25">
      <c r="B133" s="32"/>
      <c r="C133" s="32"/>
      <c r="D133" s="32"/>
      <c r="E133" s="32"/>
      <c r="F133" s="32"/>
      <c r="G133" s="32"/>
      <c r="H133" s="26"/>
      <c r="I133" s="26"/>
      <c r="J133" s="26"/>
      <c r="K133" s="26"/>
      <c r="L133" s="26"/>
      <c r="M133" s="26"/>
    </row>
    <row r="134" spans="2:13" x14ac:dyDescent="0.25">
      <c r="B134" s="32"/>
      <c r="C134" s="32"/>
      <c r="D134" s="32"/>
      <c r="E134" s="32"/>
      <c r="F134" s="32"/>
      <c r="G134" s="32"/>
      <c r="H134" s="26"/>
      <c r="I134" s="26"/>
      <c r="J134" s="26"/>
      <c r="K134" s="26"/>
      <c r="L134" s="26"/>
      <c r="M134" s="26"/>
    </row>
    <row r="135" spans="2:13" x14ac:dyDescent="0.25">
      <c r="B135" s="32"/>
      <c r="C135" s="32"/>
      <c r="D135" s="32"/>
      <c r="E135" s="32"/>
      <c r="F135" s="32"/>
      <c r="G135" s="32"/>
      <c r="H135" s="26"/>
      <c r="I135" s="26"/>
      <c r="J135" s="26"/>
      <c r="K135" s="26"/>
      <c r="L135" s="26"/>
      <c r="M135" s="26"/>
    </row>
    <row r="136" spans="2:13" x14ac:dyDescent="0.25">
      <c r="B136" s="32"/>
      <c r="C136" s="32"/>
      <c r="D136" s="32"/>
      <c r="E136" s="32"/>
      <c r="F136" s="32"/>
      <c r="G136" s="32"/>
      <c r="H136" s="26"/>
      <c r="I136" s="26"/>
      <c r="J136" s="26"/>
      <c r="K136" s="26"/>
      <c r="L136" s="26"/>
      <c r="M136" s="26"/>
    </row>
    <row r="137" spans="2:13" x14ac:dyDescent="0.25">
      <c r="B137" s="32"/>
      <c r="C137" s="32"/>
      <c r="D137" s="32"/>
      <c r="E137" s="32"/>
      <c r="F137" s="32"/>
      <c r="G137" s="32"/>
      <c r="H137" s="26"/>
      <c r="I137" s="26"/>
      <c r="J137" s="26"/>
      <c r="K137" s="26"/>
      <c r="L137" s="26"/>
      <c r="M137" s="26"/>
    </row>
    <row r="138" spans="2:13" x14ac:dyDescent="0.25">
      <c r="B138" s="32"/>
      <c r="C138" s="32"/>
      <c r="D138" s="32"/>
      <c r="E138" s="32"/>
      <c r="F138" s="32"/>
      <c r="G138" s="32"/>
      <c r="H138" s="26"/>
      <c r="I138" s="26"/>
      <c r="J138" s="26"/>
      <c r="K138" s="26"/>
      <c r="L138" s="26"/>
      <c r="M138" s="26"/>
    </row>
    <row r="139" spans="2:13" x14ac:dyDescent="0.25">
      <c r="B139" s="32"/>
      <c r="C139" s="32"/>
      <c r="D139" s="32"/>
      <c r="E139" s="32"/>
      <c r="F139" s="32"/>
      <c r="G139" s="32"/>
      <c r="H139" s="26"/>
      <c r="I139" s="26"/>
      <c r="J139" s="26"/>
      <c r="K139" s="26"/>
      <c r="L139" s="26"/>
      <c r="M139" s="26"/>
    </row>
    <row r="140" spans="2:13" x14ac:dyDescent="0.25">
      <c r="B140" s="32"/>
      <c r="C140" s="32"/>
      <c r="D140" s="32"/>
      <c r="E140" s="32"/>
      <c r="F140" s="32"/>
      <c r="G140" s="32"/>
      <c r="H140" s="26"/>
      <c r="I140" s="26"/>
      <c r="J140" s="26"/>
      <c r="K140" s="26"/>
      <c r="L140" s="26"/>
      <c r="M140" s="26"/>
    </row>
    <row r="141" spans="2:13" x14ac:dyDescent="0.25">
      <c r="B141" s="32"/>
      <c r="C141" s="32"/>
      <c r="D141" s="32"/>
      <c r="E141" s="32"/>
      <c r="F141" s="32"/>
      <c r="G141" s="32"/>
      <c r="H141" s="26"/>
      <c r="I141" s="26"/>
      <c r="J141" s="26"/>
      <c r="K141" s="26"/>
      <c r="L141" s="26"/>
      <c r="M141" s="26"/>
    </row>
    <row r="142" spans="2:13" x14ac:dyDescent="0.25">
      <c r="B142" s="32"/>
      <c r="C142" s="32"/>
      <c r="D142" s="32"/>
      <c r="E142" s="32"/>
      <c r="F142" s="32"/>
      <c r="G142" s="32"/>
      <c r="H142" s="26"/>
      <c r="I142" s="26"/>
      <c r="J142" s="26"/>
      <c r="K142" s="26"/>
      <c r="L142" s="26"/>
      <c r="M142" s="26"/>
    </row>
    <row r="143" spans="2:13" x14ac:dyDescent="0.25">
      <c r="B143" s="32"/>
      <c r="C143" s="32"/>
      <c r="D143" s="32"/>
      <c r="E143" s="32"/>
      <c r="F143" s="32"/>
      <c r="G143" s="32"/>
      <c r="H143" s="26"/>
      <c r="I143" s="26"/>
      <c r="J143" s="26"/>
      <c r="K143" s="26"/>
      <c r="L143" s="26"/>
      <c r="M143" s="26"/>
    </row>
    <row r="144" spans="2:13" x14ac:dyDescent="0.25">
      <c r="B144" s="32"/>
      <c r="C144" s="32"/>
      <c r="D144" s="32"/>
      <c r="E144" s="32"/>
      <c r="F144" s="32"/>
      <c r="G144" s="32"/>
      <c r="H144" s="26"/>
      <c r="I144" s="26"/>
      <c r="J144" s="26"/>
      <c r="K144" s="26"/>
      <c r="L144" s="26"/>
      <c r="M144" s="26"/>
    </row>
    <row r="145" spans="2:13" x14ac:dyDescent="0.25">
      <c r="B145" s="32"/>
      <c r="C145" s="32"/>
      <c r="D145" s="32"/>
      <c r="E145" s="32"/>
      <c r="F145" s="32"/>
      <c r="G145" s="32"/>
      <c r="H145" s="26"/>
      <c r="I145" s="26"/>
      <c r="J145" s="26"/>
      <c r="K145" s="26"/>
      <c r="L145" s="26"/>
      <c r="M145" s="26"/>
    </row>
    <row r="146" spans="2:13" x14ac:dyDescent="0.25">
      <c r="B146" s="32"/>
      <c r="C146" s="32"/>
      <c r="D146" s="32"/>
      <c r="E146" s="32"/>
      <c r="F146" s="32"/>
      <c r="G146" s="32"/>
      <c r="H146" s="26"/>
      <c r="I146" s="26"/>
      <c r="J146" s="26"/>
      <c r="K146" s="26"/>
      <c r="L146" s="26"/>
      <c r="M146" s="26"/>
    </row>
    <row r="147" spans="2:13" x14ac:dyDescent="0.25">
      <c r="B147" s="32"/>
      <c r="C147" s="32"/>
      <c r="D147" s="32"/>
      <c r="E147" s="32"/>
      <c r="F147" s="32"/>
      <c r="G147" s="32"/>
      <c r="H147" s="26"/>
      <c r="I147" s="26"/>
      <c r="J147" s="26"/>
      <c r="K147" s="26"/>
      <c r="L147" s="26"/>
      <c r="M147" s="26"/>
    </row>
    <row r="148" spans="2:13" x14ac:dyDescent="0.25">
      <c r="B148" s="32"/>
      <c r="C148" s="32"/>
      <c r="D148" s="32"/>
      <c r="E148" s="32"/>
      <c r="F148" s="32"/>
      <c r="G148" s="32"/>
      <c r="H148" s="26"/>
      <c r="I148" s="26"/>
      <c r="J148" s="26"/>
      <c r="K148" s="26"/>
      <c r="L148" s="26"/>
      <c r="M148" s="26"/>
    </row>
    <row r="149" spans="2:13" x14ac:dyDescent="0.25">
      <c r="B149" s="32"/>
      <c r="C149" s="32"/>
      <c r="D149" s="32"/>
      <c r="E149" s="32"/>
      <c r="F149" s="32"/>
      <c r="G149" s="32"/>
      <c r="H149" s="26"/>
      <c r="I149" s="26"/>
      <c r="J149" s="26"/>
      <c r="K149" s="26"/>
      <c r="L149" s="26"/>
      <c r="M149" s="26"/>
    </row>
    <row r="150" spans="2:13" x14ac:dyDescent="0.25">
      <c r="B150" s="32"/>
      <c r="C150" s="32"/>
      <c r="D150" s="32"/>
      <c r="E150" s="32"/>
      <c r="F150" s="32"/>
      <c r="G150" s="32"/>
      <c r="H150" s="26"/>
      <c r="I150" s="26"/>
      <c r="J150" s="26"/>
      <c r="K150" s="26"/>
      <c r="L150" s="26"/>
      <c r="M150" s="26"/>
    </row>
    <row r="151" spans="2:13" x14ac:dyDescent="0.25">
      <c r="B151" s="32"/>
      <c r="C151" s="32"/>
      <c r="D151" s="32"/>
      <c r="E151" s="32"/>
      <c r="F151" s="32"/>
      <c r="G151" s="32"/>
      <c r="H151" s="26"/>
      <c r="I151" s="26"/>
      <c r="J151" s="26"/>
      <c r="K151" s="26"/>
      <c r="L151" s="26"/>
      <c r="M151" s="26"/>
    </row>
    <row r="152" spans="2:13" x14ac:dyDescent="0.25">
      <c r="B152" s="32"/>
      <c r="C152" s="32"/>
      <c r="D152" s="32"/>
      <c r="E152" s="32"/>
      <c r="F152" s="32"/>
      <c r="G152" s="32"/>
      <c r="H152" s="26"/>
      <c r="I152" s="26"/>
      <c r="J152" s="26"/>
      <c r="K152" s="26"/>
      <c r="L152" s="26"/>
      <c r="M152" s="26"/>
    </row>
    <row r="153" spans="2:13" x14ac:dyDescent="0.25">
      <c r="B153" s="32"/>
      <c r="C153" s="32"/>
      <c r="D153" s="32"/>
      <c r="E153" s="32"/>
      <c r="F153" s="32"/>
      <c r="G153" s="32"/>
      <c r="H153" s="26"/>
      <c r="I153" s="26"/>
      <c r="J153" s="26"/>
      <c r="K153" s="26"/>
      <c r="L153" s="26"/>
      <c r="M153" s="26"/>
    </row>
    <row r="154" spans="2:13" x14ac:dyDescent="0.25">
      <c r="B154" s="32"/>
      <c r="C154" s="32"/>
      <c r="D154" s="32"/>
      <c r="E154" s="32"/>
      <c r="F154" s="32"/>
      <c r="G154" s="32"/>
      <c r="H154" s="26"/>
      <c r="I154" s="26"/>
      <c r="J154" s="26"/>
      <c r="K154" s="26"/>
      <c r="L154" s="26"/>
      <c r="M154" s="26"/>
    </row>
    <row r="155" spans="2:13" x14ac:dyDescent="0.25">
      <c r="B155" s="32"/>
      <c r="C155" s="32"/>
      <c r="D155" s="32"/>
      <c r="E155" s="32"/>
      <c r="F155" s="32"/>
      <c r="G155" s="32"/>
      <c r="H155" s="26"/>
      <c r="I155" s="26"/>
      <c r="J155" s="26"/>
      <c r="K155" s="26"/>
      <c r="L155" s="26"/>
      <c r="M155" s="26"/>
    </row>
    <row r="156" spans="2:13" x14ac:dyDescent="0.25">
      <c r="B156" s="32"/>
      <c r="C156" s="32"/>
      <c r="D156" s="32"/>
      <c r="E156" s="32"/>
      <c r="F156" s="32"/>
      <c r="G156" s="32"/>
      <c r="H156" s="26"/>
      <c r="I156" s="26"/>
      <c r="J156" s="26"/>
      <c r="K156" s="26"/>
      <c r="L156" s="26"/>
      <c r="M156" s="26"/>
    </row>
    <row r="157" spans="2:13" x14ac:dyDescent="0.25">
      <c r="B157" s="32"/>
      <c r="C157" s="32"/>
      <c r="D157" s="32"/>
      <c r="E157" s="32"/>
      <c r="F157" s="32"/>
      <c r="G157" s="32"/>
      <c r="H157" s="26"/>
      <c r="I157" s="26"/>
      <c r="J157" s="26"/>
      <c r="K157" s="26"/>
      <c r="L157" s="26"/>
      <c r="M157" s="26"/>
    </row>
    <row r="158" spans="2:13" x14ac:dyDescent="0.25">
      <c r="B158" s="32"/>
      <c r="C158" s="32"/>
      <c r="D158" s="32"/>
      <c r="E158" s="32"/>
      <c r="F158" s="32"/>
      <c r="G158" s="32"/>
      <c r="H158" s="26"/>
      <c r="I158" s="26"/>
      <c r="J158" s="26"/>
      <c r="K158" s="26"/>
      <c r="L158" s="26"/>
      <c r="M158" s="26"/>
    </row>
    <row r="159" spans="2:13" x14ac:dyDescent="0.25">
      <c r="B159" s="32"/>
      <c r="C159" s="32"/>
      <c r="D159" s="32"/>
      <c r="E159" s="32"/>
      <c r="F159" s="32"/>
      <c r="G159" s="32"/>
      <c r="H159" s="26"/>
      <c r="I159" s="26"/>
      <c r="J159" s="26"/>
      <c r="K159" s="26"/>
      <c r="L159" s="26"/>
      <c r="M159" s="26"/>
    </row>
    <row r="160" spans="2:13" x14ac:dyDescent="0.25">
      <c r="B160" s="32"/>
      <c r="C160" s="32"/>
      <c r="D160" s="32"/>
      <c r="E160" s="32"/>
      <c r="F160" s="32"/>
      <c r="G160" s="32"/>
      <c r="H160" s="26"/>
      <c r="I160" s="26"/>
      <c r="J160" s="26"/>
      <c r="K160" s="26"/>
      <c r="L160" s="26"/>
      <c r="M160" s="26"/>
    </row>
    <row r="161" spans="2:13" x14ac:dyDescent="0.25">
      <c r="B161" s="32"/>
      <c r="C161" s="32"/>
      <c r="D161" s="32"/>
      <c r="E161" s="32"/>
      <c r="F161" s="32"/>
      <c r="G161" s="32"/>
      <c r="H161" s="26"/>
      <c r="I161" s="26"/>
      <c r="J161" s="26"/>
      <c r="K161" s="26"/>
      <c r="L161" s="26"/>
      <c r="M161" s="26"/>
    </row>
    <row r="162" spans="2:13" x14ac:dyDescent="0.25">
      <c r="B162" s="32"/>
      <c r="C162" s="32"/>
      <c r="D162" s="32"/>
      <c r="E162" s="32"/>
      <c r="F162" s="32"/>
      <c r="G162" s="32"/>
      <c r="H162" s="26"/>
      <c r="I162" s="26"/>
      <c r="J162" s="26"/>
      <c r="K162" s="26"/>
      <c r="L162" s="26"/>
      <c r="M162" s="26"/>
    </row>
    <row r="163" spans="2:13" x14ac:dyDescent="0.25">
      <c r="B163" s="32"/>
      <c r="C163" s="32"/>
      <c r="D163" s="32"/>
      <c r="E163" s="32"/>
      <c r="F163" s="32"/>
      <c r="G163" s="32"/>
      <c r="H163" s="26"/>
      <c r="I163" s="26"/>
      <c r="J163" s="26"/>
      <c r="K163" s="26"/>
      <c r="L163" s="26"/>
      <c r="M163" s="26"/>
    </row>
    <row r="164" spans="2:13" x14ac:dyDescent="0.25">
      <c r="B164" s="32"/>
      <c r="C164" s="32"/>
      <c r="D164" s="32"/>
      <c r="E164" s="32"/>
      <c r="F164" s="32"/>
      <c r="G164" s="32"/>
      <c r="H164" s="26"/>
      <c r="I164" s="26"/>
      <c r="J164" s="26"/>
      <c r="K164" s="26"/>
      <c r="L164" s="26"/>
      <c r="M164" s="26"/>
    </row>
    <row r="165" spans="2:13" x14ac:dyDescent="0.25">
      <c r="B165" s="32"/>
      <c r="C165" s="32"/>
      <c r="D165" s="32"/>
      <c r="E165" s="32"/>
      <c r="F165" s="32"/>
      <c r="G165" s="32"/>
      <c r="H165" s="26"/>
      <c r="I165" s="26"/>
      <c r="J165" s="26"/>
      <c r="K165" s="26"/>
      <c r="L165" s="26"/>
      <c r="M165" s="26"/>
    </row>
    <row r="166" spans="2:13" x14ac:dyDescent="0.25">
      <c r="B166" s="32"/>
      <c r="C166" s="32"/>
      <c r="D166" s="32"/>
      <c r="E166" s="32"/>
      <c r="F166" s="32"/>
      <c r="G166" s="32"/>
      <c r="H166" s="26"/>
      <c r="I166" s="26"/>
      <c r="J166" s="26"/>
      <c r="K166" s="26"/>
      <c r="L166" s="26"/>
      <c r="M166" s="26"/>
    </row>
    <row r="167" spans="2:13" x14ac:dyDescent="0.25">
      <c r="B167" s="32"/>
      <c r="C167" s="32"/>
      <c r="D167" s="32"/>
      <c r="E167" s="32"/>
      <c r="F167" s="32"/>
      <c r="G167" s="32"/>
      <c r="H167" s="26"/>
      <c r="I167" s="26"/>
      <c r="J167" s="26"/>
      <c r="K167" s="26"/>
      <c r="L167" s="26"/>
      <c r="M167" s="26"/>
    </row>
    <row r="168" spans="2:13" x14ac:dyDescent="0.25">
      <c r="B168" s="32"/>
      <c r="C168" s="32"/>
      <c r="D168" s="32"/>
      <c r="E168" s="32"/>
      <c r="F168" s="32"/>
      <c r="G168" s="32"/>
      <c r="H168" s="26"/>
      <c r="I168" s="26"/>
      <c r="J168" s="26"/>
      <c r="K168" s="26"/>
      <c r="L168" s="26"/>
      <c r="M168" s="26"/>
    </row>
    <row r="169" spans="2:13" x14ac:dyDescent="0.25">
      <c r="B169" s="32"/>
      <c r="C169" s="32"/>
      <c r="D169" s="32"/>
      <c r="E169" s="32"/>
      <c r="F169" s="32"/>
      <c r="G169" s="32"/>
      <c r="H169" s="26"/>
      <c r="I169" s="26"/>
      <c r="J169" s="26"/>
      <c r="K169" s="26"/>
      <c r="L169" s="26"/>
      <c r="M169" s="26"/>
    </row>
    <row r="170" spans="2:13" x14ac:dyDescent="0.25">
      <c r="B170" s="32"/>
      <c r="C170" s="32"/>
      <c r="D170" s="32"/>
      <c r="E170" s="32"/>
      <c r="F170" s="32"/>
      <c r="G170" s="32"/>
      <c r="H170" s="26"/>
      <c r="I170" s="26"/>
      <c r="J170" s="26"/>
      <c r="K170" s="26"/>
      <c r="L170" s="26"/>
      <c r="M170" s="26"/>
    </row>
    <row r="171" spans="2:13" x14ac:dyDescent="0.25">
      <c r="B171" s="32"/>
      <c r="C171" s="32"/>
      <c r="D171" s="32"/>
      <c r="E171" s="32"/>
      <c r="F171" s="32"/>
      <c r="G171" s="32"/>
      <c r="H171" s="26"/>
      <c r="I171" s="26"/>
      <c r="J171" s="26"/>
      <c r="K171" s="26"/>
      <c r="L171" s="26"/>
      <c r="M171" s="26"/>
    </row>
    <row r="172" spans="2:13" x14ac:dyDescent="0.25">
      <c r="B172" s="32"/>
      <c r="C172" s="32"/>
      <c r="D172" s="32"/>
      <c r="E172" s="32"/>
      <c r="F172" s="32"/>
      <c r="G172" s="32"/>
      <c r="H172" s="26"/>
      <c r="I172" s="26"/>
      <c r="J172" s="26"/>
      <c r="K172" s="26"/>
      <c r="L172" s="26"/>
      <c r="M172" s="26"/>
    </row>
    <row r="173" spans="2:13" x14ac:dyDescent="0.25">
      <c r="B173" s="32"/>
      <c r="C173" s="32"/>
      <c r="D173" s="32"/>
      <c r="E173" s="32"/>
      <c r="F173" s="32"/>
      <c r="G173" s="32"/>
      <c r="H173" s="26"/>
      <c r="I173" s="26"/>
      <c r="J173" s="26"/>
      <c r="K173" s="26"/>
      <c r="L173" s="26"/>
      <c r="M173" s="26"/>
    </row>
    <row r="174" spans="2:13" x14ac:dyDescent="0.25">
      <c r="B174" s="32"/>
      <c r="C174" s="32"/>
      <c r="D174" s="32"/>
      <c r="E174" s="32"/>
      <c r="F174" s="32"/>
      <c r="G174" s="32"/>
      <c r="H174" s="26"/>
      <c r="I174" s="26"/>
      <c r="J174" s="26"/>
      <c r="K174" s="26"/>
      <c r="L174" s="26"/>
      <c r="M174" s="26"/>
    </row>
    <row r="175" spans="2:13" x14ac:dyDescent="0.25">
      <c r="B175" s="32"/>
      <c r="C175" s="32"/>
      <c r="D175" s="32"/>
      <c r="E175" s="32"/>
      <c r="F175" s="32"/>
      <c r="G175" s="32"/>
      <c r="H175" s="26"/>
      <c r="I175" s="26"/>
      <c r="J175" s="26"/>
      <c r="K175" s="26"/>
      <c r="L175" s="26"/>
      <c r="M175" s="26"/>
    </row>
    <row r="176" spans="2:13" x14ac:dyDescent="0.25">
      <c r="B176" s="32"/>
      <c r="C176" s="32"/>
      <c r="D176" s="32"/>
      <c r="E176" s="32"/>
      <c r="F176" s="32"/>
      <c r="G176" s="32"/>
      <c r="H176" s="26"/>
      <c r="I176" s="26"/>
      <c r="J176" s="26"/>
      <c r="K176" s="26"/>
      <c r="L176" s="26"/>
      <c r="M176" s="26"/>
    </row>
    <row r="177" spans="2:13" x14ac:dyDescent="0.25">
      <c r="B177" s="32"/>
      <c r="C177" s="32"/>
      <c r="D177" s="32"/>
      <c r="E177" s="32"/>
      <c r="F177" s="32"/>
      <c r="G177" s="32"/>
      <c r="H177" s="26"/>
      <c r="I177" s="26"/>
      <c r="J177" s="26"/>
      <c r="K177" s="26"/>
      <c r="L177" s="26"/>
      <c r="M177" s="26"/>
    </row>
    <row r="178" spans="2:13" x14ac:dyDescent="0.25">
      <c r="B178" s="32"/>
      <c r="C178" s="32"/>
      <c r="D178" s="32"/>
      <c r="E178" s="32"/>
      <c r="F178" s="32"/>
      <c r="G178" s="32"/>
      <c r="H178" s="26"/>
      <c r="I178" s="26"/>
      <c r="J178" s="26"/>
      <c r="K178" s="26"/>
      <c r="L178" s="26"/>
      <c r="M178" s="26"/>
    </row>
    <row r="179" spans="2:13" x14ac:dyDescent="0.25">
      <c r="B179" s="32"/>
      <c r="C179" s="32"/>
      <c r="D179" s="32"/>
      <c r="E179" s="32"/>
      <c r="F179" s="32"/>
      <c r="G179" s="32"/>
      <c r="H179" s="26"/>
      <c r="I179" s="26"/>
      <c r="J179" s="26"/>
      <c r="K179" s="26"/>
      <c r="L179" s="26"/>
      <c r="M179" s="26"/>
    </row>
    <row r="180" spans="2:13" x14ac:dyDescent="0.25">
      <c r="B180" s="32"/>
      <c r="C180" s="32"/>
      <c r="D180" s="32"/>
      <c r="E180" s="32"/>
      <c r="F180" s="32"/>
      <c r="G180" s="32"/>
      <c r="H180" s="26"/>
      <c r="I180" s="26"/>
      <c r="J180" s="26"/>
      <c r="K180" s="26"/>
      <c r="L180" s="26"/>
      <c r="M180" s="26"/>
    </row>
    <row r="181" spans="2:13" x14ac:dyDescent="0.25">
      <c r="B181" s="32"/>
      <c r="C181" s="32"/>
      <c r="D181" s="32"/>
      <c r="E181" s="32"/>
      <c r="F181" s="32"/>
      <c r="G181" s="32"/>
      <c r="H181" s="26"/>
      <c r="I181" s="26"/>
      <c r="J181" s="26"/>
      <c r="K181" s="26"/>
      <c r="L181" s="26"/>
      <c r="M181" s="26"/>
    </row>
    <row r="182" spans="2:13" x14ac:dyDescent="0.25">
      <c r="B182" s="32"/>
      <c r="C182" s="32"/>
      <c r="D182" s="32"/>
      <c r="E182" s="32"/>
      <c r="F182" s="32"/>
      <c r="G182" s="32"/>
      <c r="H182" s="26"/>
      <c r="I182" s="26"/>
      <c r="J182" s="26"/>
      <c r="K182" s="26"/>
      <c r="L182" s="26"/>
      <c r="M182" s="26"/>
    </row>
    <row r="183" spans="2:13" x14ac:dyDescent="0.25">
      <c r="B183" s="32"/>
      <c r="C183" s="32"/>
      <c r="D183" s="32"/>
      <c r="E183" s="32"/>
      <c r="F183" s="32"/>
      <c r="G183" s="32"/>
      <c r="H183" s="26"/>
      <c r="I183" s="26"/>
      <c r="J183" s="26"/>
      <c r="K183" s="26"/>
      <c r="L183" s="26"/>
      <c r="M183" s="26"/>
    </row>
    <row r="184" spans="2:13" x14ac:dyDescent="0.25">
      <c r="B184" s="32"/>
      <c r="C184" s="32"/>
      <c r="D184" s="32"/>
      <c r="E184" s="32"/>
      <c r="F184" s="32"/>
      <c r="G184" s="32"/>
      <c r="H184" s="26"/>
      <c r="I184" s="26"/>
      <c r="J184" s="26"/>
      <c r="K184" s="26"/>
      <c r="L184" s="26"/>
      <c r="M184" s="26"/>
    </row>
    <row r="185" spans="2:13" x14ac:dyDescent="0.25">
      <c r="B185" s="32"/>
      <c r="C185" s="32"/>
      <c r="D185" s="32"/>
      <c r="E185" s="32"/>
      <c r="F185" s="32"/>
      <c r="G185" s="32"/>
      <c r="H185" s="26"/>
      <c r="I185" s="26"/>
      <c r="J185" s="26"/>
      <c r="K185" s="26"/>
      <c r="L185" s="26"/>
      <c r="M185" s="26"/>
    </row>
    <row r="186" spans="2:13" x14ac:dyDescent="0.25">
      <c r="B186" s="32"/>
      <c r="C186" s="32"/>
      <c r="D186" s="32"/>
      <c r="E186" s="32"/>
      <c r="F186" s="32"/>
      <c r="G186" s="32"/>
      <c r="H186" s="26"/>
      <c r="I186" s="26"/>
      <c r="J186" s="26"/>
      <c r="K186" s="26"/>
      <c r="L186" s="26"/>
      <c r="M186" s="26"/>
    </row>
    <row r="187" spans="2:13" x14ac:dyDescent="0.25">
      <c r="B187" s="32"/>
      <c r="C187" s="32"/>
      <c r="D187" s="32"/>
      <c r="E187" s="32"/>
      <c r="F187" s="32"/>
      <c r="G187" s="32"/>
      <c r="H187" s="26"/>
      <c r="I187" s="26"/>
      <c r="J187" s="26"/>
      <c r="K187" s="26"/>
      <c r="L187" s="26"/>
      <c r="M187" s="26"/>
    </row>
    <row r="188" spans="2:13" x14ac:dyDescent="0.25">
      <c r="B188" s="32"/>
      <c r="C188" s="32"/>
      <c r="D188" s="32"/>
      <c r="E188" s="32"/>
      <c r="F188" s="32"/>
      <c r="G188" s="32"/>
      <c r="H188" s="26"/>
      <c r="I188" s="26"/>
      <c r="J188" s="26"/>
      <c r="K188" s="26"/>
      <c r="L188" s="26"/>
      <c r="M188" s="26"/>
    </row>
    <row r="189" spans="2:13" x14ac:dyDescent="0.25">
      <c r="B189" s="32"/>
      <c r="C189" s="32"/>
      <c r="D189" s="32"/>
      <c r="E189" s="32"/>
      <c r="F189" s="32"/>
      <c r="G189" s="32"/>
      <c r="H189" s="26"/>
      <c r="I189" s="26"/>
      <c r="J189" s="26"/>
      <c r="K189" s="26"/>
      <c r="L189" s="26"/>
      <c r="M189" s="26"/>
    </row>
    <row r="190" spans="2:13" x14ac:dyDescent="0.25">
      <c r="B190" s="32"/>
      <c r="C190" s="32"/>
      <c r="D190" s="32"/>
      <c r="E190" s="32"/>
      <c r="F190" s="32"/>
      <c r="G190" s="32"/>
      <c r="H190" s="26"/>
      <c r="I190" s="26"/>
      <c r="J190" s="26"/>
      <c r="K190" s="26"/>
      <c r="L190" s="26"/>
      <c r="M190" s="26"/>
    </row>
    <row r="191" spans="2:13" x14ac:dyDescent="0.25">
      <c r="B191" s="32"/>
      <c r="C191" s="32"/>
      <c r="D191" s="32"/>
      <c r="E191" s="32"/>
      <c r="F191" s="32"/>
      <c r="G191" s="32"/>
      <c r="H191" s="26"/>
      <c r="I191" s="26"/>
      <c r="J191" s="26"/>
      <c r="K191" s="26"/>
      <c r="L191" s="26"/>
      <c r="M191" s="26"/>
    </row>
    <row r="192" spans="2:13" x14ac:dyDescent="0.25">
      <c r="B192" s="32"/>
      <c r="C192" s="32"/>
      <c r="D192" s="32"/>
      <c r="E192" s="32"/>
      <c r="F192" s="32"/>
      <c r="G192" s="32"/>
      <c r="H192" s="26"/>
      <c r="I192" s="26"/>
      <c r="J192" s="26"/>
      <c r="K192" s="26"/>
      <c r="L192" s="26"/>
      <c r="M192" s="26"/>
    </row>
    <row r="193" spans="2:13" x14ac:dyDescent="0.25">
      <c r="B193" s="32"/>
      <c r="C193" s="32"/>
      <c r="D193" s="32"/>
      <c r="E193" s="32"/>
      <c r="F193" s="32"/>
      <c r="G193" s="32"/>
      <c r="H193" s="26"/>
      <c r="I193" s="26"/>
      <c r="J193" s="26"/>
      <c r="K193" s="26"/>
      <c r="L193" s="26"/>
      <c r="M193" s="26"/>
    </row>
    <row r="194" spans="2:13" x14ac:dyDescent="0.25">
      <c r="B194" s="32"/>
      <c r="C194" s="32"/>
      <c r="D194" s="32"/>
      <c r="E194" s="32"/>
      <c r="F194" s="32"/>
      <c r="G194" s="32"/>
      <c r="H194" s="26"/>
      <c r="I194" s="26"/>
      <c r="J194" s="26"/>
      <c r="K194" s="26"/>
      <c r="L194" s="26"/>
      <c r="M194" s="26"/>
    </row>
    <row r="195" spans="2:13" x14ac:dyDescent="0.25">
      <c r="B195" s="32"/>
      <c r="C195" s="32"/>
      <c r="D195" s="32"/>
      <c r="E195" s="32"/>
      <c r="F195" s="32"/>
      <c r="G195" s="32"/>
      <c r="H195" s="26"/>
      <c r="I195" s="26"/>
      <c r="J195" s="26"/>
      <c r="K195" s="26"/>
      <c r="L195" s="26"/>
      <c r="M195" s="26"/>
    </row>
    <row r="196" spans="2:13" x14ac:dyDescent="0.25">
      <c r="B196" s="32"/>
      <c r="C196" s="32"/>
      <c r="D196" s="32"/>
      <c r="E196" s="32"/>
      <c r="F196" s="32"/>
      <c r="G196" s="32"/>
      <c r="H196" s="26"/>
      <c r="I196" s="26"/>
      <c r="J196" s="26"/>
      <c r="K196" s="26"/>
      <c r="L196" s="26"/>
      <c r="M196" s="26"/>
    </row>
    <row r="197" spans="2:13" x14ac:dyDescent="0.25">
      <c r="B197" s="32"/>
      <c r="C197" s="32"/>
      <c r="D197" s="32"/>
      <c r="E197" s="32"/>
      <c r="F197" s="32"/>
      <c r="G197" s="32"/>
      <c r="H197" s="26"/>
      <c r="I197" s="26"/>
      <c r="J197" s="26"/>
      <c r="K197" s="26"/>
      <c r="L197" s="26"/>
      <c r="M197" s="26"/>
    </row>
    <row r="198" spans="2:13" x14ac:dyDescent="0.25">
      <c r="B198" s="32"/>
      <c r="C198" s="32"/>
      <c r="D198" s="32"/>
      <c r="E198" s="32"/>
      <c r="F198" s="32"/>
      <c r="G198" s="32"/>
      <c r="H198" s="26"/>
      <c r="I198" s="26"/>
      <c r="J198" s="26"/>
      <c r="K198" s="26"/>
      <c r="L198" s="26"/>
      <c r="M198" s="26"/>
    </row>
    <row r="199" spans="2:13" x14ac:dyDescent="0.25">
      <c r="B199" s="32"/>
      <c r="C199" s="32"/>
      <c r="D199" s="32"/>
      <c r="E199" s="32"/>
      <c r="F199" s="32"/>
      <c r="G199" s="32"/>
      <c r="H199" s="26"/>
      <c r="I199" s="26"/>
      <c r="J199" s="26"/>
      <c r="K199" s="26"/>
      <c r="L199" s="26"/>
      <c r="M199" s="26"/>
    </row>
    <row r="200" spans="2:13" x14ac:dyDescent="0.25">
      <c r="B200" s="32"/>
      <c r="C200" s="32"/>
      <c r="D200" s="32"/>
      <c r="E200" s="32"/>
      <c r="F200" s="32"/>
      <c r="G200" s="32"/>
      <c r="H200" s="26"/>
      <c r="I200" s="26"/>
      <c r="J200" s="26"/>
      <c r="K200" s="26"/>
      <c r="L200" s="26"/>
      <c r="M200" s="26"/>
    </row>
    <row r="201" spans="2:13" x14ac:dyDescent="0.25">
      <c r="B201" s="32"/>
      <c r="C201" s="32"/>
      <c r="D201" s="32"/>
      <c r="E201" s="32"/>
      <c r="F201" s="32"/>
      <c r="G201" s="32"/>
      <c r="H201" s="26"/>
      <c r="I201" s="26"/>
      <c r="J201" s="27"/>
      <c r="K201" s="27"/>
    </row>
  </sheetData>
  <sheetProtection algorithmName="SHA-512" hashValue="/imkzXtXr2+ZHCsMtijAcag70fhJoV+SKuW3VNlaqjcRJL7124sAexPE3/FcScqJnFNdhFGOwp5vaMqHx1bi1Q==" saltValue="3Bv7N8u2fRZgz4NnkEbKpw==" spinCount="100000" sheet="1" objects="1" scenarios="1" pivotTables="0"/>
  <phoneticPr fontId="14" type="noConversion"/>
  <conditionalFormatting sqref="B201:G201">
    <cfRule type="expression" dxfId="344" priority="2" stopIfTrue="1">
      <formula>RIGHT($B201,1)="0"</formula>
    </cfRule>
    <cfRule type="expression" dxfId="343" priority="3" stopIfTrue="1">
      <formula>B201&lt;&gt;""</formula>
    </cfRule>
    <cfRule type="expression" dxfId="342" priority="4" stopIfTrue="1">
      <formula>$G201&lt;&gt;""</formula>
    </cfRule>
  </conditionalFormatting>
  <conditionalFormatting sqref="I2:M4">
    <cfRule type="expression" dxfId="341" priority="5" stopIfTrue="1">
      <formula>I$11&lt;&gt;""</formula>
    </cfRule>
  </conditionalFormatting>
  <conditionalFormatting sqref="D11:G200 B11:B200">
    <cfRule type="expression" dxfId="340" priority="6" stopIfTrue="1">
      <formula>RIGHT($B11,1)="0"</formula>
    </cfRule>
    <cfRule type="expression" dxfId="339" priority="7" stopIfTrue="1">
      <formula>B11&lt;&gt;""</formula>
    </cfRule>
    <cfRule type="expression" dxfId="338" priority="8" stopIfTrue="1">
      <formula>$G11&lt;&gt;""</formula>
    </cfRule>
  </conditionalFormatting>
  <conditionalFormatting sqref="C11:C200">
    <cfRule type="expression" dxfId="337" priority="9" stopIfTrue="1">
      <formula>RIGHT($B11,1)="0"</formula>
    </cfRule>
    <cfRule type="expression" dxfId="336" priority="10" stopIfTrue="1">
      <formula>C11&lt;&gt;""</formula>
    </cfRule>
    <cfRule type="expression" dxfId="335" priority="11" stopIfTrue="1">
      <formula>$G11&lt;&gt;""</formula>
    </cfRule>
  </conditionalFormatting>
  <conditionalFormatting sqref="I9:M10">
    <cfRule type="expression" dxfId="334" priority="12" stopIfTrue="1">
      <formula>I$11&lt;&gt;""</formula>
    </cfRule>
    <cfRule type="expression" dxfId="333" priority="13" stopIfTrue="1">
      <formula>I$11=""</formula>
    </cfRule>
  </conditionalFormatting>
  <conditionalFormatting sqref="I7:M8">
    <cfRule type="expression" dxfId="332" priority="14" stopIfTrue="1">
      <formula>I$11&lt;&gt;""</formula>
    </cfRule>
    <cfRule type="expression" dxfId="331" priority="15" stopIfTrue="1">
      <formula>I$11=""</formula>
    </cfRule>
  </conditionalFormatting>
  <conditionalFormatting sqref="I6:M6">
    <cfRule type="expression" dxfId="330" priority="16" stopIfTrue="1">
      <formula>I$11&lt;&gt;""</formula>
    </cfRule>
    <cfRule type="expression" dxfId="329" priority="17" stopIfTrue="1">
      <formula>I$11=""</formula>
    </cfRule>
  </conditionalFormatting>
  <conditionalFormatting sqref="I11:M200 H41:H200">
    <cfRule type="expression" dxfId="328" priority="18" stopIfTrue="1">
      <formula>AND(RIGHT($B11,1)="0",H$11&lt;&gt;"")</formula>
    </cfRule>
    <cfRule type="expression" dxfId="327" priority="19" stopIfTrue="1">
      <formula>AND($G11&lt;&gt;"",H$11&lt;&gt;"")</formula>
    </cfRule>
    <cfRule type="expression" dxfId="326" priority="20" stopIfTrue="1">
      <formula>OR($G11="",H$11="")</formula>
    </cfRule>
  </conditionalFormatting>
  <conditionalFormatting sqref="H201:I201">
    <cfRule type="expression" dxfId="325" priority="21" stopIfTrue="1">
      <formula>RIGHT($B201,1)="0"</formula>
    </cfRule>
    <cfRule type="expression" dxfId="324" priority="22" stopIfTrue="1">
      <formula>H201&lt;&gt;""</formula>
    </cfRule>
    <cfRule type="expression" dxfId="323" priority="23" stopIfTrue="1">
      <formula>$I201&lt;&gt;""</formula>
    </cfRule>
  </conditionalFormatting>
  <conditionalFormatting sqref="J201">
    <cfRule type="expression" dxfId="322" priority="24" stopIfTrue="1">
      <formula>AND(RIGHT($B201,1)="0",J$10&lt;&gt;"",K$10="")</formula>
    </cfRule>
    <cfRule type="expression" dxfId="321" priority="25" stopIfTrue="1">
      <formula>AND(RIGHT($B201,1)="0",J$10&lt;&gt;"",K$10&lt;&gt;"")</formula>
    </cfRule>
    <cfRule type="expression" dxfId="320" priority="26" stopIfTrue="1">
      <formula>OR($I201="",J$10="")</formula>
    </cfRule>
  </conditionalFormatting>
  <conditionalFormatting sqref="K201">
    <cfRule type="expression" dxfId="319" priority="27" stopIfTrue="1">
      <formula>AND(RIGHT($B201,1)="0",K$10&lt;&gt;"",#REF!="")</formula>
    </cfRule>
    <cfRule type="expression" dxfId="318" priority="28" stopIfTrue="1">
      <formula>AND(RIGHT($B201,1)="0",K$10&lt;&gt;"",#REF!&lt;&gt;"")</formula>
    </cfRule>
    <cfRule type="expression" dxfId="317" priority="29" stopIfTrue="1">
      <formula>OR($I201="",K$10="")</formula>
    </cfRule>
  </conditionalFormatting>
  <conditionalFormatting sqref="C9:G10 B10">
    <cfRule type="expression" dxfId="316" priority="30" stopIfTrue="1">
      <formula>TRUE</formula>
    </cfRule>
  </conditionalFormatting>
  <conditionalFormatting sqref="B9">
    <cfRule type="expression" dxfId="315" priority="31" stopIfTrue="1">
      <formula>TRUE</formula>
    </cfRule>
  </conditionalFormatting>
  <conditionalFormatting sqref="H9:H10">
    <cfRule type="expression" dxfId="314" priority="32" stopIfTrue="1">
      <formula>TRUE</formula>
    </cfRule>
  </conditionalFormatting>
  <conditionalFormatting sqref="H16:H40">
    <cfRule type="expression" dxfId="313" priority="33" stopIfTrue="1">
      <formula>AND(RIGHT($B16,1)="0",H$11&lt;&gt;"")</formula>
    </cfRule>
    <cfRule type="expression" dxfId="312" priority="34" stopIfTrue="1">
      <formula>$G16&lt;&gt;""</formula>
    </cfRule>
    <cfRule type="expression" dxfId="311" priority="35" stopIfTrue="1">
      <formula>$G16=""</formula>
    </cfRule>
  </conditionalFormatting>
  <conditionalFormatting pivot="1" sqref="H11:H15">
    <cfRule type="expression" dxfId="310" priority="1" stopIfTrue="1">
      <formula>$G$11&lt;&gt;""</formula>
    </cfRule>
  </conditionalFormatting>
  <pageMargins left="0.39370078740157483" right="0" top="0.59055118110236227" bottom="0.19685039370078741" header="0" footer="0"/>
  <pageSetup paperSize="9"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F106"/>
  <sheetViews>
    <sheetView showGridLines="0" showRowColHeaders="0" workbookViewId="0">
      <selection activeCell="D3" sqref="D3"/>
    </sheetView>
  </sheetViews>
  <sheetFormatPr defaultRowHeight="12.75" x14ac:dyDescent="0.25"/>
  <cols>
    <col min="1" max="1" width="1.42578125" style="25" customWidth="1"/>
    <col min="2" max="2" width="8.5703125" style="28" hidden="1" customWidth="1"/>
    <col min="3" max="3" width="49.85546875" style="28" customWidth="1"/>
    <col min="4" max="4" width="15.140625" style="85" hidden="1" customWidth="1"/>
    <col min="5" max="5" width="46.5703125" style="85" bestFit="1" customWidth="1"/>
    <col min="6" max="6" width="15.140625" style="85" hidden="1" customWidth="1"/>
    <col min="7" max="16384" width="9.140625" style="25"/>
  </cols>
  <sheetData>
    <row r="1" spans="1:6" s="4" customFormat="1" ht="7.5" customHeight="1" x14ac:dyDescent="0.2">
      <c r="A1" s="1"/>
      <c r="B1" s="1"/>
      <c r="C1" s="1"/>
      <c r="D1" s="2"/>
      <c r="E1" s="2"/>
      <c r="F1" s="2"/>
    </row>
    <row r="2" spans="1:6" s="4" customFormat="1" ht="13.5" customHeight="1" x14ac:dyDescent="0.2">
      <c r="A2" s="5"/>
      <c r="B2" s="47"/>
      <c r="C2" s="100"/>
      <c r="D2" s="100"/>
      <c r="E2" s="100"/>
      <c r="F2" s="47"/>
    </row>
    <row r="3" spans="1:6" s="4" customFormat="1" ht="13.5" customHeight="1" x14ac:dyDescent="0.2">
      <c r="A3" s="5"/>
      <c r="B3" s="47"/>
      <c r="C3" s="100"/>
      <c r="D3" s="100"/>
      <c r="E3" s="100"/>
      <c r="F3" s="47"/>
    </row>
    <row r="4" spans="1:6" s="4" customFormat="1" ht="12.75" customHeight="1" x14ac:dyDescent="0.2">
      <c r="A4" s="5"/>
      <c r="B4" s="47"/>
      <c r="C4" s="100"/>
      <c r="D4" s="100"/>
      <c r="E4" s="100"/>
      <c r="F4" s="47"/>
    </row>
    <row r="5" spans="1:6" s="4" customFormat="1" ht="4.5" customHeight="1" x14ac:dyDescent="0.2">
      <c r="A5" s="5"/>
      <c r="B5" s="5"/>
      <c r="C5" s="5"/>
      <c r="D5" s="5"/>
      <c r="E5" s="5"/>
      <c r="F5" s="5"/>
    </row>
    <row r="6" spans="1:6" s="6" customFormat="1" ht="3.75" customHeight="1" x14ac:dyDescent="0.25">
      <c r="B6" s="29"/>
      <c r="C6" s="29"/>
      <c r="D6" s="83"/>
      <c r="E6" s="83"/>
      <c r="F6" s="83"/>
    </row>
    <row r="7" spans="1:6" s="6" customFormat="1" ht="10.5" customHeight="1" x14ac:dyDescent="0.25">
      <c r="B7" s="31"/>
      <c r="C7" s="69" t="str">
        <f ca="1">CONCATENATE("Price List applicable for ",Data!A9,". Effective from ",Data!A11,". ")</f>
        <v xml:space="preserve">Price List applicable for Russian Federation. Effective from January 1st 2016. </v>
      </c>
      <c r="D7" s="84"/>
      <c r="E7" s="84"/>
      <c r="F7" s="84"/>
    </row>
    <row r="8" spans="1:6" s="6" customFormat="1" ht="10.5" customHeight="1" x14ac:dyDescent="0.25">
      <c r="B8" s="31"/>
      <c r="C8" s="65" t="str">
        <f ca="1">CONCATENATE(Data!A5,". ",Data!A7)</f>
        <v>Kaspersky Lab. 39A/3 Leningradskoe Shosse Moscow, 125212. sales@kaspersky.com</v>
      </c>
      <c r="D8" s="84"/>
      <c r="E8" s="84"/>
      <c r="F8" s="84"/>
    </row>
    <row r="9" spans="1:6" s="32" customFormat="1" x14ac:dyDescent="0.25">
      <c r="B9" s="289" t="s">
        <v>232</v>
      </c>
      <c r="C9" s="283"/>
      <c r="D9" s="283"/>
      <c r="E9" s="283"/>
      <c r="F9" s="293"/>
    </row>
    <row r="10" spans="1:6" s="32" customFormat="1" x14ac:dyDescent="0.25">
      <c r="B10" s="287" t="s">
        <v>126</v>
      </c>
      <c r="C10" s="282" t="s">
        <v>127</v>
      </c>
      <c r="D10" s="281" t="s">
        <v>125</v>
      </c>
      <c r="E10" s="290" t="s">
        <v>217</v>
      </c>
      <c r="F10" s="275" t="s">
        <v>2432</v>
      </c>
    </row>
    <row r="11" spans="1:6" x14ac:dyDescent="0.25">
      <c r="B11" s="278">
        <v>4025</v>
      </c>
      <c r="C11" s="274" t="s">
        <v>1985</v>
      </c>
      <c r="D11" s="274" t="s">
        <v>31</v>
      </c>
      <c r="E11" s="294" t="s">
        <v>336</v>
      </c>
      <c r="F11" s="291">
        <v>0</v>
      </c>
    </row>
    <row r="12" spans="1:6" x14ac:dyDescent="0.25">
      <c r="B12" s="279"/>
      <c r="C12" s="277"/>
      <c r="D12" s="277"/>
      <c r="E12" s="294" t="s">
        <v>344</v>
      </c>
      <c r="F12" s="291">
        <v>0</v>
      </c>
    </row>
    <row r="13" spans="1:6" x14ac:dyDescent="0.25">
      <c r="B13" s="280">
        <v>4151</v>
      </c>
      <c r="C13" s="274" t="s">
        <v>1986</v>
      </c>
      <c r="D13" s="274" t="s">
        <v>31</v>
      </c>
      <c r="E13" s="295" t="s">
        <v>319</v>
      </c>
      <c r="F13" s="292">
        <v>0</v>
      </c>
    </row>
    <row r="14" spans="1:6" x14ac:dyDescent="0.25">
      <c r="B14" s="280">
        <v>4221</v>
      </c>
      <c r="C14" s="274" t="s">
        <v>2120</v>
      </c>
      <c r="D14" s="274" t="s">
        <v>230</v>
      </c>
      <c r="E14" s="295" t="s">
        <v>275</v>
      </c>
      <c r="F14" s="292">
        <v>0</v>
      </c>
    </row>
    <row r="15" spans="1:6" x14ac:dyDescent="0.25">
      <c r="B15" s="280">
        <v>4231</v>
      </c>
      <c r="C15" s="274" t="s">
        <v>2119</v>
      </c>
      <c r="D15" s="274" t="s">
        <v>230</v>
      </c>
      <c r="E15" s="295" t="s">
        <v>340</v>
      </c>
      <c r="F15" s="292">
        <v>0</v>
      </c>
    </row>
    <row r="16" spans="1:6" x14ac:dyDescent="0.25">
      <c r="B16" s="279"/>
      <c r="C16" s="277"/>
      <c r="D16" s="277"/>
      <c r="E16" s="294" t="s">
        <v>5</v>
      </c>
      <c r="F16" s="291">
        <v>0</v>
      </c>
    </row>
    <row r="17" spans="2:6" x14ac:dyDescent="0.25">
      <c r="B17" s="279"/>
      <c r="C17" s="277"/>
      <c r="D17" s="277"/>
      <c r="E17" s="294" t="s">
        <v>200</v>
      </c>
      <c r="F17" s="291">
        <v>0</v>
      </c>
    </row>
    <row r="18" spans="2:6" x14ac:dyDescent="0.25">
      <c r="B18" s="279"/>
      <c r="C18" s="277"/>
      <c r="D18" s="277"/>
      <c r="E18" s="294" t="s">
        <v>280</v>
      </c>
      <c r="F18" s="291">
        <v>0</v>
      </c>
    </row>
    <row r="19" spans="2:6" x14ac:dyDescent="0.25">
      <c r="B19" s="279"/>
      <c r="C19" s="277"/>
      <c r="D19" s="277"/>
      <c r="E19" s="294" t="s">
        <v>133</v>
      </c>
      <c r="F19" s="291">
        <v>0</v>
      </c>
    </row>
    <row r="20" spans="2:6" x14ac:dyDescent="0.25">
      <c r="B20" s="280">
        <v>4251</v>
      </c>
      <c r="C20" s="274" t="s">
        <v>1987</v>
      </c>
      <c r="D20" s="274" t="s">
        <v>31</v>
      </c>
      <c r="E20" s="295" t="s">
        <v>319</v>
      </c>
      <c r="F20" s="292">
        <v>0</v>
      </c>
    </row>
    <row r="21" spans="2:6" x14ac:dyDescent="0.25">
      <c r="B21" s="280">
        <v>4313</v>
      </c>
      <c r="C21" s="274" t="s">
        <v>1981</v>
      </c>
      <c r="D21" s="274" t="s">
        <v>231</v>
      </c>
      <c r="E21" s="295" t="s">
        <v>369</v>
      </c>
      <c r="F21" s="292">
        <v>0</v>
      </c>
    </row>
    <row r="22" spans="2:6" x14ac:dyDescent="0.25">
      <c r="B22" s="279"/>
      <c r="C22" s="277"/>
      <c r="D22" s="277"/>
      <c r="E22" s="294" t="s">
        <v>7</v>
      </c>
      <c r="F22" s="291">
        <v>0</v>
      </c>
    </row>
    <row r="23" spans="2:6" x14ac:dyDescent="0.25">
      <c r="B23" s="279"/>
      <c r="C23" s="277"/>
      <c r="D23" s="277"/>
      <c r="E23" s="294" t="s">
        <v>6</v>
      </c>
      <c r="F23" s="291">
        <v>0</v>
      </c>
    </row>
    <row r="24" spans="2:6" x14ac:dyDescent="0.25">
      <c r="B24" s="279"/>
      <c r="C24" s="277"/>
      <c r="D24" s="277"/>
      <c r="E24" s="294" t="s">
        <v>2431</v>
      </c>
      <c r="F24" s="291">
        <v>0</v>
      </c>
    </row>
    <row r="25" spans="2:6" x14ac:dyDescent="0.25">
      <c r="B25" s="280">
        <v>4323</v>
      </c>
      <c r="C25" s="274" t="s">
        <v>2006</v>
      </c>
      <c r="D25" s="274" t="s">
        <v>283</v>
      </c>
      <c r="E25" s="295" t="s">
        <v>284</v>
      </c>
      <c r="F25" s="292">
        <v>0</v>
      </c>
    </row>
    <row r="26" spans="2:6" x14ac:dyDescent="0.25">
      <c r="B26" s="280">
        <v>4413</v>
      </c>
      <c r="C26" s="274" t="s">
        <v>1982</v>
      </c>
      <c r="D26" s="274" t="s">
        <v>231</v>
      </c>
      <c r="E26" s="295" t="s">
        <v>9</v>
      </c>
      <c r="F26" s="292">
        <v>0</v>
      </c>
    </row>
    <row r="27" spans="2:6" x14ac:dyDescent="0.25">
      <c r="B27" s="279"/>
      <c r="C27" s="277"/>
      <c r="D27" s="277"/>
      <c r="E27" s="294" t="s">
        <v>8</v>
      </c>
      <c r="F27" s="291">
        <v>0</v>
      </c>
    </row>
    <row r="28" spans="2:6" x14ac:dyDescent="0.25">
      <c r="B28" s="279"/>
      <c r="C28" s="277"/>
      <c r="D28" s="277"/>
      <c r="E28" s="294" t="s">
        <v>134</v>
      </c>
      <c r="F28" s="291">
        <v>0</v>
      </c>
    </row>
    <row r="29" spans="2:6" x14ac:dyDescent="0.25">
      <c r="B29" s="280">
        <v>4551</v>
      </c>
      <c r="C29" s="274" t="s">
        <v>1983</v>
      </c>
      <c r="D29" s="274" t="s">
        <v>31</v>
      </c>
      <c r="E29" s="295" t="s">
        <v>319</v>
      </c>
      <c r="F29" s="292">
        <v>0</v>
      </c>
    </row>
    <row r="30" spans="2:6" x14ac:dyDescent="0.25">
      <c r="B30" s="280">
        <v>4713</v>
      </c>
      <c r="C30" s="274" t="s">
        <v>1984</v>
      </c>
      <c r="D30" s="274" t="s">
        <v>231</v>
      </c>
      <c r="E30" s="295" t="s">
        <v>370</v>
      </c>
      <c r="F30" s="292">
        <v>0</v>
      </c>
    </row>
    <row r="31" spans="2:6" x14ac:dyDescent="0.25">
      <c r="B31" s="279"/>
      <c r="C31" s="277"/>
      <c r="D31" s="277"/>
      <c r="E31" s="294" t="s">
        <v>2431</v>
      </c>
      <c r="F31" s="291">
        <v>0</v>
      </c>
    </row>
    <row r="32" spans="2:6" x14ac:dyDescent="0.25">
      <c r="B32" s="280">
        <v>4861</v>
      </c>
      <c r="C32" s="274" t="s">
        <v>1977</v>
      </c>
      <c r="D32" s="274" t="s">
        <v>228</v>
      </c>
      <c r="E32" s="295" t="s">
        <v>229</v>
      </c>
      <c r="F32" s="292">
        <v>0</v>
      </c>
    </row>
    <row r="33" spans="2:6" x14ac:dyDescent="0.25">
      <c r="B33" s="279"/>
      <c r="C33" s="277"/>
      <c r="D33" s="277"/>
      <c r="E33" s="294" t="s">
        <v>279</v>
      </c>
      <c r="F33" s="291">
        <v>0</v>
      </c>
    </row>
    <row r="34" spans="2:6" x14ac:dyDescent="0.25">
      <c r="B34" s="279"/>
      <c r="C34" s="277"/>
      <c r="D34" s="277"/>
      <c r="E34" s="294" t="s">
        <v>339</v>
      </c>
      <c r="F34" s="291">
        <v>0</v>
      </c>
    </row>
    <row r="35" spans="2:6" x14ac:dyDescent="0.25">
      <c r="B35" s="279"/>
      <c r="C35" s="277"/>
      <c r="D35" s="277"/>
      <c r="E35" s="294" t="s">
        <v>337</v>
      </c>
      <c r="F35" s="291">
        <v>0</v>
      </c>
    </row>
    <row r="36" spans="2:6" x14ac:dyDescent="0.25">
      <c r="B36" s="279"/>
      <c r="C36" s="277"/>
      <c r="D36" s="277"/>
      <c r="E36" s="294" t="s">
        <v>248</v>
      </c>
      <c r="F36" s="291">
        <v>0</v>
      </c>
    </row>
    <row r="37" spans="2:6" x14ac:dyDescent="0.25">
      <c r="B37" s="280">
        <v>4863</v>
      </c>
      <c r="C37" s="274" t="s">
        <v>1978</v>
      </c>
      <c r="D37" s="274" t="s">
        <v>228</v>
      </c>
      <c r="E37" s="295" t="s">
        <v>229</v>
      </c>
      <c r="F37" s="292">
        <v>0</v>
      </c>
    </row>
    <row r="38" spans="2:6" x14ac:dyDescent="0.25">
      <c r="B38" s="279"/>
      <c r="C38" s="277"/>
      <c r="D38" s="277"/>
      <c r="E38" s="294" t="s">
        <v>279</v>
      </c>
      <c r="F38" s="291">
        <v>0</v>
      </c>
    </row>
    <row r="39" spans="2:6" x14ac:dyDescent="0.25">
      <c r="B39" s="279"/>
      <c r="C39" s="277"/>
      <c r="D39" s="277"/>
      <c r="E39" s="294" t="s">
        <v>339</v>
      </c>
      <c r="F39" s="291">
        <v>0</v>
      </c>
    </row>
    <row r="40" spans="2:6" x14ac:dyDescent="0.25">
      <c r="B40" s="279"/>
      <c r="C40" s="277"/>
      <c r="D40" s="277"/>
      <c r="E40" s="294" t="s">
        <v>340</v>
      </c>
      <c r="F40" s="291">
        <v>0</v>
      </c>
    </row>
    <row r="41" spans="2:6" x14ac:dyDescent="0.25">
      <c r="B41" s="279"/>
      <c r="C41" s="277"/>
      <c r="D41" s="277"/>
      <c r="E41" s="294" t="s">
        <v>5</v>
      </c>
      <c r="F41" s="291">
        <v>0</v>
      </c>
    </row>
    <row r="42" spans="2:6" x14ac:dyDescent="0.25">
      <c r="B42" s="279"/>
      <c r="C42" s="277"/>
      <c r="D42" s="277"/>
      <c r="E42" s="294" t="s">
        <v>200</v>
      </c>
      <c r="F42" s="291">
        <v>0</v>
      </c>
    </row>
    <row r="43" spans="2:6" x14ac:dyDescent="0.25">
      <c r="B43" s="279"/>
      <c r="C43" s="277"/>
      <c r="D43" s="277"/>
      <c r="E43" s="294" t="s">
        <v>280</v>
      </c>
      <c r="F43" s="291">
        <v>0</v>
      </c>
    </row>
    <row r="44" spans="2:6" x14ac:dyDescent="0.25">
      <c r="B44" s="279"/>
      <c r="C44" s="277"/>
      <c r="D44" s="277"/>
      <c r="E44" s="294" t="s">
        <v>336</v>
      </c>
      <c r="F44" s="291">
        <v>0</v>
      </c>
    </row>
    <row r="45" spans="2:6" x14ac:dyDescent="0.25">
      <c r="B45" s="279"/>
      <c r="C45" s="277"/>
      <c r="D45" s="277"/>
      <c r="E45" s="294" t="s">
        <v>337</v>
      </c>
      <c r="F45" s="291">
        <v>0</v>
      </c>
    </row>
    <row r="46" spans="2:6" x14ac:dyDescent="0.25">
      <c r="B46" s="279"/>
      <c r="C46" s="277"/>
      <c r="D46" s="277"/>
      <c r="E46" s="294" t="s">
        <v>133</v>
      </c>
      <c r="F46" s="291">
        <v>0</v>
      </c>
    </row>
    <row r="47" spans="2:6" x14ac:dyDescent="0.25">
      <c r="B47" s="279"/>
      <c r="C47" s="277"/>
      <c r="D47" s="277"/>
      <c r="E47" s="294" t="s">
        <v>248</v>
      </c>
      <c r="F47" s="291">
        <v>0</v>
      </c>
    </row>
    <row r="48" spans="2:6" x14ac:dyDescent="0.25">
      <c r="B48" s="279"/>
      <c r="C48" s="277"/>
      <c r="D48" s="277"/>
      <c r="E48" s="294" t="s">
        <v>344</v>
      </c>
      <c r="F48" s="291">
        <v>0</v>
      </c>
    </row>
    <row r="49" spans="2:6" x14ac:dyDescent="0.25">
      <c r="B49" s="280">
        <v>4867</v>
      </c>
      <c r="C49" s="274" t="s">
        <v>1979</v>
      </c>
      <c r="D49" s="274" t="s">
        <v>228</v>
      </c>
      <c r="E49" s="295" t="s">
        <v>229</v>
      </c>
      <c r="F49" s="292">
        <v>0</v>
      </c>
    </row>
    <row r="50" spans="2:6" x14ac:dyDescent="0.25">
      <c r="B50" s="279"/>
      <c r="C50" s="277"/>
      <c r="D50" s="277"/>
      <c r="E50" s="294" t="s">
        <v>279</v>
      </c>
      <c r="F50" s="291">
        <v>0</v>
      </c>
    </row>
    <row r="51" spans="2:6" x14ac:dyDescent="0.25">
      <c r="B51" s="279"/>
      <c r="C51" s="277"/>
      <c r="D51" s="277"/>
      <c r="E51" s="294" t="s">
        <v>339</v>
      </c>
      <c r="F51" s="291">
        <v>0</v>
      </c>
    </row>
    <row r="52" spans="2:6" x14ac:dyDescent="0.25">
      <c r="B52" s="279"/>
      <c r="C52" s="277"/>
      <c r="D52" s="277"/>
      <c r="E52" s="294" t="s">
        <v>340</v>
      </c>
      <c r="F52" s="291">
        <v>0</v>
      </c>
    </row>
    <row r="53" spans="2:6" x14ac:dyDescent="0.25">
      <c r="B53" s="279"/>
      <c r="C53" s="277"/>
      <c r="D53" s="277"/>
      <c r="E53" s="294" t="s">
        <v>5</v>
      </c>
      <c r="F53" s="291">
        <v>0</v>
      </c>
    </row>
    <row r="54" spans="2:6" x14ac:dyDescent="0.25">
      <c r="B54" s="279"/>
      <c r="C54" s="277"/>
      <c r="D54" s="277"/>
      <c r="E54" s="294" t="s">
        <v>200</v>
      </c>
      <c r="F54" s="291">
        <v>0</v>
      </c>
    </row>
    <row r="55" spans="2:6" x14ac:dyDescent="0.25">
      <c r="B55" s="279"/>
      <c r="C55" s="277"/>
      <c r="D55" s="277"/>
      <c r="E55" s="294" t="s">
        <v>280</v>
      </c>
      <c r="F55" s="291">
        <v>0</v>
      </c>
    </row>
    <row r="56" spans="2:6" x14ac:dyDescent="0.25">
      <c r="B56" s="279"/>
      <c r="C56" s="277"/>
      <c r="D56" s="277"/>
      <c r="E56" s="294" t="s">
        <v>336</v>
      </c>
      <c r="F56" s="291">
        <v>0</v>
      </c>
    </row>
    <row r="57" spans="2:6" x14ac:dyDescent="0.25">
      <c r="B57" s="279"/>
      <c r="C57" s="277"/>
      <c r="D57" s="277"/>
      <c r="E57" s="294" t="s">
        <v>337</v>
      </c>
      <c r="F57" s="291">
        <v>0</v>
      </c>
    </row>
    <row r="58" spans="2:6" x14ac:dyDescent="0.25">
      <c r="B58" s="279"/>
      <c r="C58" s="277"/>
      <c r="D58" s="277"/>
      <c r="E58" s="294" t="s">
        <v>133</v>
      </c>
      <c r="F58" s="291">
        <v>0</v>
      </c>
    </row>
    <row r="59" spans="2:6" x14ac:dyDescent="0.25">
      <c r="B59" s="279"/>
      <c r="C59" s="277"/>
      <c r="D59" s="277"/>
      <c r="E59" s="294" t="s">
        <v>248</v>
      </c>
      <c r="F59" s="291">
        <v>0</v>
      </c>
    </row>
    <row r="60" spans="2:6" x14ac:dyDescent="0.25">
      <c r="B60" s="279"/>
      <c r="C60" s="277"/>
      <c r="D60" s="277"/>
      <c r="E60" s="294" t="s">
        <v>344</v>
      </c>
      <c r="F60" s="291">
        <v>0</v>
      </c>
    </row>
    <row r="61" spans="2:6" x14ac:dyDescent="0.25">
      <c r="B61" s="279"/>
      <c r="C61" s="277"/>
      <c r="D61" s="277"/>
      <c r="E61" s="294" t="s">
        <v>342</v>
      </c>
      <c r="F61" s="291">
        <v>0</v>
      </c>
    </row>
    <row r="62" spans="2:6" x14ac:dyDescent="0.25">
      <c r="B62" s="280">
        <v>4869</v>
      </c>
      <c r="C62" s="274" t="s">
        <v>1980</v>
      </c>
      <c r="D62" s="274" t="s">
        <v>228</v>
      </c>
      <c r="E62" s="295" t="s">
        <v>229</v>
      </c>
      <c r="F62" s="292">
        <v>0</v>
      </c>
    </row>
    <row r="63" spans="2:6" x14ac:dyDescent="0.25">
      <c r="B63" s="279"/>
      <c r="C63" s="277"/>
      <c r="D63" s="277"/>
      <c r="E63" s="294" t="s">
        <v>279</v>
      </c>
      <c r="F63" s="291">
        <v>0</v>
      </c>
    </row>
    <row r="64" spans="2:6" x14ac:dyDescent="0.25">
      <c r="B64" s="279"/>
      <c r="C64" s="277"/>
      <c r="D64" s="277"/>
      <c r="E64" s="294" t="s">
        <v>339</v>
      </c>
      <c r="F64" s="291">
        <v>0</v>
      </c>
    </row>
    <row r="65" spans="2:6" x14ac:dyDescent="0.25">
      <c r="B65" s="279"/>
      <c r="C65" s="277"/>
      <c r="D65" s="277"/>
      <c r="E65" s="294" t="s">
        <v>340</v>
      </c>
      <c r="F65" s="291">
        <v>0</v>
      </c>
    </row>
    <row r="66" spans="2:6" x14ac:dyDescent="0.25">
      <c r="B66" s="279"/>
      <c r="C66" s="277"/>
      <c r="D66" s="277"/>
      <c r="E66" s="294" t="s">
        <v>5</v>
      </c>
      <c r="F66" s="291">
        <v>0</v>
      </c>
    </row>
    <row r="67" spans="2:6" x14ac:dyDescent="0.25">
      <c r="B67" s="279"/>
      <c r="C67" s="277"/>
      <c r="D67" s="277"/>
      <c r="E67" s="294" t="s">
        <v>200</v>
      </c>
      <c r="F67" s="291">
        <v>0</v>
      </c>
    </row>
    <row r="68" spans="2:6" x14ac:dyDescent="0.25">
      <c r="B68" s="279"/>
      <c r="C68" s="277"/>
      <c r="D68" s="277"/>
      <c r="E68" s="294" t="s">
        <v>280</v>
      </c>
      <c r="F68" s="291">
        <v>0</v>
      </c>
    </row>
    <row r="69" spans="2:6" x14ac:dyDescent="0.25">
      <c r="B69" s="279"/>
      <c r="C69" s="277"/>
      <c r="D69" s="277"/>
      <c r="E69" s="294" t="s">
        <v>336</v>
      </c>
      <c r="F69" s="291">
        <v>0</v>
      </c>
    </row>
    <row r="70" spans="2:6" x14ac:dyDescent="0.25">
      <c r="B70" s="279"/>
      <c r="C70" s="277"/>
      <c r="D70" s="277"/>
      <c r="E70" s="294" t="s">
        <v>337</v>
      </c>
      <c r="F70" s="291">
        <v>0</v>
      </c>
    </row>
    <row r="71" spans="2:6" x14ac:dyDescent="0.25">
      <c r="B71" s="279"/>
      <c r="C71" s="277"/>
      <c r="D71" s="277"/>
      <c r="E71" s="294" t="s">
        <v>133</v>
      </c>
      <c r="F71" s="291">
        <v>0</v>
      </c>
    </row>
    <row r="72" spans="2:6" x14ac:dyDescent="0.25">
      <c r="B72" s="279"/>
      <c r="C72" s="277"/>
      <c r="D72" s="277"/>
      <c r="E72" s="294" t="s">
        <v>369</v>
      </c>
      <c r="F72" s="291">
        <v>0</v>
      </c>
    </row>
    <row r="73" spans="2:6" x14ac:dyDescent="0.25">
      <c r="B73" s="279"/>
      <c r="C73" s="277"/>
      <c r="D73" s="277"/>
      <c r="E73" s="294" t="s">
        <v>248</v>
      </c>
      <c r="F73" s="291">
        <v>0</v>
      </c>
    </row>
    <row r="74" spans="2:6" x14ac:dyDescent="0.25">
      <c r="B74" s="279"/>
      <c r="C74" s="277"/>
      <c r="D74" s="277"/>
      <c r="E74" s="294" t="s">
        <v>7</v>
      </c>
      <c r="F74" s="291">
        <v>0</v>
      </c>
    </row>
    <row r="75" spans="2:6" x14ac:dyDescent="0.25">
      <c r="B75" s="279"/>
      <c r="C75" s="277"/>
      <c r="D75" s="277"/>
      <c r="E75" s="294" t="s">
        <v>6</v>
      </c>
      <c r="F75" s="291">
        <v>0</v>
      </c>
    </row>
    <row r="76" spans="2:6" x14ac:dyDescent="0.25">
      <c r="B76" s="279"/>
      <c r="C76" s="277"/>
      <c r="D76" s="277"/>
      <c r="E76" s="294" t="s">
        <v>9</v>
      </c>
      <c r="F76" s="291">
        <v>0</v>
      </c>
    </row>
    <row r="77" spans="2:6" x14ac:dyDescent="0.25">
      <c r="B77" s="279"/>
      <c r="C77" s="277"/>
      <c r="D77" s="277"/>
      <c r="E77" s="294" t="s">
        <v>8</v>
      </c>
      <c r="F77" s="291">
        <v>0</v>
      </c>
    </row>
    <row r="78" spans="2:6" x14ac:dyDescent="0.25">
      <c r="B78" s="279"/>
      <c r="C78" s="277"/>
      <c r="D78" s="277"/>
      <c r="E78" s="294" t="s">
        <v>134</v>
      </c>
      <c r="F78" s="291">
        <v>0</v>
      </c>
    </row>
    <row r="79" spans="2:6" x14ac:dyDescent="0.25">
      <c r="B79" s="279"/>
      <c r="C79" s="277"/>
      <c r="D79" s="277"/>
      <c r="E79" s="294" t="s">
        <v>344</v>
      </c>
      <c r="F79" s="291">
        <v>0</v>
      </c>
    </row>
    <row r="80" spans="2:6" x14ac:dyDescent="0.25">
      <c r="B80" s="279"/>
      <c r="C80" s="277"/>
      <c r="D80" s="277"/>
      <c r="E80" s="294" t="s">
        <v>342</v>
      </c>
      <c r="F80" s="291">
        <v>0</v>
      </c>
    </row>
    <row r="81" spans="2:6" x14ac:dyDescent="0.25">
      <c r="B81" s="279"/>
      <c r="C81" s="277"/>
      <c r="D81" s="277"/>
      <c r="E81" s="294" t="s">
        <v>2431</v>
      </c>
      <c r="F81" s="291">
        <v>0</v>
      </c>
    </row>
    <row r="82" spans="2:6" x14ac:dyDescent="0.25">
      <c r="B82" s="279"/>
      <c r="C82" s="277"/>
      <c r="D82" s="274" t="s">
        <v>283</v>
      </c>
      <c r="E82" s="295" t="s">
        <v>284</v>
      </c>
      <c r="F82" s="292">
        <v>0</v>
      </c>
    </row>
    <row r="83" spans="2:6" x14ac:dyDescent="0.25">
      <c r="B83" s="280">
        <v>5111</v>
      </c>
      <c r="C83" s="274" t="s">
        <v>235</v>
      </c>
      <c r="D83" s="274" t="s">
        <v>147</v>
      </c>
      <c r="E83" s="295" t="s">
        <v>371</v>
      </c>
      <c r="F83" s="292">
        <v>0</v>
      </c>
    </row>
    <row r="84" spans="2:6" x14ac:dyDescent="0.25">
      <c r="B84" s="279"/>
      <c r="C84" s="277"/>
      <c r="D84" s="277"/>
      <c r="E84" s="294" t="s">
        <v>134</v>
      </c>
      <c r="F84" s="291">
        <v>0</v>
      </c>
    </row>
    <row r="85" spans="2:6" x14ac:dyDescent="0.25">
      <c r="B85" s="279"/>
      <c r="C85" s="277"/>
      <c r="D85" s="277"/>
      <c r="E85" s="294" t="s">
        <v>2431</v>
      </c>
      <c r="F85" s="291">
        <v>0</v>
      </c>
    </row>
    <row r="86" spans="2:6" x14ac:dyDescent="0.25">
      <c r="B86" s="280">
        <v>5711</v>
      </c>
      <c r="C86" s="274" t="s">
        <v>236</v>
      </c>
      <c r="D86" s="274" t="s">
        <v>147</v>
      </c>
      <c r="E86" s="295" t="s">
        <v>370</v>
      </c>
      <c r="F86" s="292">
        <v>0</v>
      </c>
    </row>
    <row r="87" spans="2:6" x14ac:dyDescent="0.25">
      <c r="B87" s="279"/>
      <c r="C87" s="277"/>
      <c r="D87" s="277"/>
      <c r="E87" s="294" t="s">
        <v>2431</v>
      </c>
      <c r="F87" s="291">
        <v>0</v>
      </c>
    </row>
    <row r="88" spans="2:6" x14ac:dyDescent="0.25">
      <c r="B88" s="280">
        <v>5811</v>
      </c>
      <c r="C88" s="274" t="s">
        <v>237</v>
      </c>
      <c r="D88" s="274" t="s">
        <v>147</v>
      </c>
      <c r="E88" s="295" t="s">
        <v>369</v>
      </c>
      <c r="F88" s="292">
        <v>0</v>
      </c>
    </row>
    <row r="89" spans="2:6" x14ac:dyDescent="0.25">
      <c r="B89" s="279"/>
      <c r="C89" s="277"/>
      <c r="D89" s="277"/>
      <c r="E89" s="294" t="s">
        <v>134</v>
      </c>
      <c r="F89" s="291">
        <v>0</v>
      </c>
    </row>
    <row r="90" spans="2:6" x14ac:dyDescent="0.25">
      <c r="B90" s="279"/>
      <c r="C90" s="277"/>
      <c r="D90" s="277"/>
      <c r="E90" s="294" t="s">
        <v>2431</v>
      </c>
      <c r="F90" s="291">
        <v>0</v>
      </c>
    </row>
    <row r="91" spans="2:6" x14ac:dyDescent="0.25">
      <c r="B91" s="280">
        <v>9121</v>
      </c>
      <c r="C91" s="276" t="s">
        <v>2005</v>
      </c>
      <c r="D91" s="276" t="s">
        <v>31</v>
      </c>
      <c r="E91" s="295" t="s">
        <v>342</v>
      </c>
      <c r="F91" s="292">
        <v>0</v>
      </c>
    </row>
    <row r="92" spans="2:6" ht="13.5" x14ac:dyDescent="0.25">
      <c r="B92"/>
      <c r="C92"/>
      <c r="D92"/>
      <c r="E92"/>
      <c r="F92"/>
    </row>
    <row r="93" spans="2:6" ht="13.5" x14ac:dyDescent="0.25">
      <c r="B93"/>
      <c r="C93"/>
      <c r="D93"/>
      <c r="E93"/>
      <c r="F93"/>
    </row>
    <row r="94" spans="2:6" ht="13.5" x14ac:dyDescent="0.25">
      <c r="B94"/>
      <c r="C94"/>
      <c r="D94"/>
      <c r="E94"/>
      <c r="F94"/>
    </row>
    <row r="95" spans="2:6" ht="13.5" x14ac:dyDescent="0.25">
      <c r="B95"/>
      <c r="C95"/>
      <c r="D95"/>
      <c r="E95"/>
      <c r="F95"/>
    </row>
    <row r="96" spans="2:6" ht="13.5" x14ac:dyDescent="0.25">
      <c r="B96"/>
      <c r="C96"/>
      <c r="D96"/>
      <c r="E96"/>
      <c r="F96"/>
    </row>
    <row r="97" spans="2:6" ht="13.5" x14ac:dyDescent="0.25">
      <c r="B97"/>
      <c r="C97"/>
      <c r="D97"/>
      <c r="E97"/>
      <c r="F97"/>
    </row>
    <row r="98" spans="2:6" ht="13.5" x14ac:dyDescent="0.25">
      <c r="B98"/>
      <c r="C98"/>
      <c r="D98"/>
      <c r="E98"/>
      <c r="F98"/>
    </row>
    <row r="99" spans="2:6" ht="13.5" x14ac:dyDescent="0.25">
      <c r="B99"/>
      <c r="C99"/>
      <c r="D99"/>
      <c r="E99"/>
      <c r="F99"/>
    </row>
    <row r="100" spans="2:6" ht="13.5" x14ac:dyDescent="0.25">
      <c r="B100"/>
      <c r="C100"/>
      <c r="D100"/>
      <c r="E100"/>
      <c r="F100"/>
    </row>
    <row r="101" spans="2:6" ht="13.5" x14ac:dyDescent="0.25">
      <c r="B101"/>
      <c r="C101"/>
      <c r="D101"/>
      <c r="E101"/>
      <c r="F101"/>
    </row>
    <row r="102" spans="2:6" ht="13.5" x14ac:dyDescent="0.25">
      <c r="B102"/>
      <c r="C102"/>
      <c r="D102"/>
      <c r="E102"/>
      <c r="F102"/>
    </row>
    <row r="103" spans="2:6" ht="13.5" x14ac:dyDescent="0.25">
      <c r="B103"/>
      <c r="C103"/>
      <c r="D103"/>
      <c r="E103"/>
      <c r="F103"/>
    </row>
    <row r="104" spans="2:6" ht="13.5" x14ac:dyDescent="0.25">
      <c r="B104"/>
      <c r="C104"/>
      <c r="D104"/>
      <c r="E104"/>
      <c r="F104"/>
    </row>
    <row r="105" spans="2:6" ht="13.5" x14ac:dyDescent="0.25">
      <c r="B105"/>
      <c r="C105"/>
      <c r="D105"/>
      <c r="E105"/>
      <c r="F105"/>
    </row>
    <row r="106" spans="2:6" ht="13.5" x14ac:dyDescent="0.25">
      <c r="B106"/>
      <c r="C106"/>
      <c r="D106"/>
      <c r="E106"/>
      <c r="F106"/>
    </row>
  </sheetData>
  <sheetProtection algorithmName="SHA-512" hashValue="At3yv3tOw+cZxvTOetcY9KYT0JZy8+98K1YSWcfm59iuzsO+qWLd/MUvnhl4f2vQ1QNWJWIvxV4HS+XZ362YKg==" saltValue="Bo8AtWWrXqo3+TTlYL6MtA==" spinCount="100000" sheet="1" objects="1" scenarios="1" pivotTables="0"/>
  <phoneticPr fontId="14" type="noConversion"/>
  <conditionalFormatting sqref="B11:B24">
    <cfRule type="expression" dxfId="244" priority="13" stopIfTrue="1">
      <formula>RIGHT($B11,1)="0"</formula>
    </cfRule>
    <cfRule type="expression" dxfId="243" priority="14" stopIfTrue="1">
      <formula>B11&lt;&gt;""</formula>
    </cfRule>
    <cfRule type="expression" dxfId="242" priority="15" stopIfTrue="1">
      <formula>#REF!&lt;&gt;""</formula>
    </cfRule>
  </conditionalFormatting>
  <conditionalFormatting sqref="B25">
    <cfRule type="expression" dxfId="241" priority="16" stopIfTrue="1">
      <formula>RIGHT($B25,1)="0"</formula>
    </cfRule>
    <cfRule type="expression" dxfId="240" priority="17" stopIfTrue="1">
      <formula>B25&lt;&gt;""</formula>
    </cfRule>
    <cfRule type="expression" dxfId="239" priority="18" stopIfTrue="1">
      <formula>#REF!&lt;&gt;""</formula>
    </cfRule>
  </conditionalFormatting>
  <conditionalFormatting sqref="B10:F10">
    <cfRule type="expression" dxfId="238" priority="19" stopIfTrue="1">
      <formula>TRUE</formula>
    </cfRule>
  </conditionalFormatting>
  <conditionalFormatting sqref="B9:F9">
    <cfRule type="expression" dxfId="237" priority="20" stopIfTrue="1">
      <formula>TRUE</formula>
    </cfRule>
  </conditionalFormatting>
  <conditionalFormatting sqref="E11:E92">
    <cfRule type="expression" dxfId="236" priority="23" stopIfTrue="1">
      <formula>$D11&lt;&gt;""</formula>
    </cfRule>
    <cfRule type="expression" dxfId="235" priority="24" stopIfTrue="1">
      <formula>$D11=""</formula>
    </cfRule>
  </conditionalFormatting>
  <conditionalFormatting sqref="C11:C92">
    <cfRule type="expression" dxfId="234" priority="21" stopIfTrue="1">
      <formula>C11&lt;&gt;""</formula>
    </cfRule>
    <cfRule type="expression" dxfId="233" priority="22" stopIfTrue="1">
      <formula>C11=""</formula>
    </cfRule>
  </conditionalFormatting>
  <conditionalFormatting sqref="E93:E94">
    <cfRule type="expression" dxfId="232" priority="11" stopIfTrue="1">
      <formula>$D93&lt;&gt;""</formula>
    </cfRule>
    <cfRule type="expression" dxfId="231" priority="12" stopIfTrue="1">
      <formula>$D93=""</formula>
    </cfRule>
  </conditionalFormatting>
  <conditionalFormatting sqref="C93:C94">
    <cfRule type="expression" dxfId="230" priority="9" stopIfTrue="1">
      <formula>C93&lt;&gt;""</formula>
    </cfRule>
    <cfRule type="expression" dxfId="229" priority="10" stopIfTrue="1">
      <formula>C93=""</formula>
    </cfRule>
  </conditionalFormatting>
  <conditionalFormatting sqref="E95:E101">
    <cfRule type="expression" dxfId="228" priority="7" stopIfTrue="1">
      <formula>$D95&lt;&gt;""</formula>
    </cfRule>
    <cfRule type="expression" dxfId="227" priority="8" stopIfTrue="1">
      <formula>$D95=""</formula>
    </cfRule>
  </conditionalFormatting>
  <conditionalFormatting sqref="C95:C101">
    <cfRule type="expression" dxfId="226" priority="5" stopIfTrue="1">
      <formula>C95&lt;&gt;""</formula>
    </cfRule>
    <cfRule type="expression" dxfId="225" priority="6" stopIfTrue="1">
      <formula>C95=""</formula>
    </cfRule>
  </conditionalFormatting>
  <conditionalFormatting sqref="E102:E106">
    <cfRule type="expression" dxfId="224" priority="3" stopIfTrue="1">
      <formula>$D102&lt;&gt;""</formula>
    </cfRule>
    <cfRule type="expression" dxfId="223" priority="4" stopIfTrue="1">
      <formula>$D102=""</formula>
    </cfRule>
  </conditionalFormatting>
  <conditionalFormatting sqref="C102:C106">
    <cfRule type="expression" dxfId="222" priority="1" stopIfTrue="1">
      <formula>C102&lt;&gt;""</formula>
    </cfRule>
    <cfRule type="expression" dxfId="221" priority="2" stopIfTrue="1">
      <formula>C102=""</formula>
    </cfRule>
  </conditionalFormatting>
  <pageMargins left="0.39370078740157483" right="0" top="0.59055118110236227" bottom="0.19685039370078741" header="0" footer="0.51181102362204722"/>
  <pageSetup paperSize="9"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414__x0430__x0442__x0430__x0020__x043f__x0440__x0430__x0439__x0441__x002d__x043b__x0438__x0441__x0442__x0430_ xmlns="92e78df6-8faf-42ba-93a3-9fa40c7c52e5">2015-12-31T21:00:00+00:00</_x0414__x0430__x0442__x0430__x0020__x043f__x0440__x0430__x0439__x0441__x002d__x043b__x0438__x0441__x0442__x0430_>
    <_x041f__x0440__x0438__x043c__x0435__x0447__x0430__x043d__x0438__x0435_ xmlns="92e78df6-8faf-42ba-93a3-9fa40c7c52e5">Асбис</_x041f__x0440__x0438__x043c__x0435__x0447__x0430__x043d__x0438__x0435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D8FCBBD1F2E6224B8FE2A5D6FE32CBCE" ma:contentTypeVersion="2" ma:contentTypeDescription="Создание документа." ma:contentTypeScope="" ma:versionID="24f48acc8f203f6b575b81c92e2547dd">
  <xsd:schema xmlns:xsd="http://www.w3.org/2001/XMLSchema" xmlns:xs="http://www.w3.org/2001/XMLSchema" xmlns:p="http://schemas.microsoft.com/office/2006/metadata/properties" xmlns:ns2="92e78df6-8faf-42ba-93a3-9fa40c7c52e5" targetNamespace="http://schemas.microsoft.com/office/2006/metadata/properties" ma:root="true" ma:fieldsID="077b7044e8056034d04cf9feaeb37832" ns2:_="">
    <xsd:import namespace="92e78df6-8faf-42ba-93a3-9fa40c7c52e5"/>
    <xsd:element name="properties">
      <xsd:complexType>
        <xsd:sequence>
          <xsd:element name="documentManagement">
            <xsd:complexType>
              <xsd:all>
                <xsd:element ref="ns2:_x041f__x0440__x0438__x043c__x0435__x0447__x0430__x043d__x0438__x0435_" minOccurs="0"/>
                <xsd:element ref="ns2:_x0414__x0430__x0442__x0430__x0020__x043f__x0440__x0430__x0439__x0441__x002d__x043b__x0438__x0441__x0442__x043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e78df6-8faf-42ba-93a3-9fa40c7c52e5" elementFormDefault="qualified">
    <xsd:import namespace="http://schemas.microsoft.com/office/2006/documentManagement/types"/>
    <xsd:import namespace="http://schemas.microsoft.com/office/infopath/2007/PartnerControls"/>
    <xsd:element name="_x041f__x0440__x0438__x043c__x0435__x0447__x0430__x043d__x0438__x0435_" ma:index="1" nillable="true" ma:displayName="Поставщик" ma:description="Поставщик, дистрибутор" ma:internalName="_x041f__x0440__x0438__x043c__x0435__x0447__x0430__x043d__x0438__x0435_">
      <xsd:simpleType>
        <xsd:restriction base="dms:Text">
          <xsd:maxLength value="255"/>
        </xsd:restriction>
      </xsd:simpleType>
    </xsd:element>
    <xsd:element name="_x0414__x0430__x0442__x0430__x0020__x043f__x0440__x0430__x0439__x0441__x002d__x043b__x0438__x0441__x0442__x0430_" ma:index="9" nillable="true" ma:displayName="Дата прайс-листа" ma:description="Дата прайс-листа&#10;ВНИМАНИЕ! указывается именно дата прай-листа, а не дета, когда он размещен на портале!" ma:format="DateOnly" ma:internalName="_x0414__x0430__x0442__x0430__x0020__x043f__x0440__x0430__x0439__x0441__x002d__x043b__x0438__x0441__x0442__x0430_">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Тип контента"/>
        <xsd:element ref="dc:title" minOccurs="0" maxOccurs="1" ma:index="2"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346727-857E-42F8-B0E9-B145E0FC2BDB}">
  <ds:schemaRef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92e78df6-8faf-42ba-93a3-9fa40c7c52e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7E1738E-085D-4CEA-8068-66B8896F3086}">
  <ds:schemaRefs>
    <ds:schemaRef ds:uri="http://schemas.microsoft.com/sharepoint/v3/contenttype/forms"/>
  </ds:schemaRefs>
</ds:datastoreItem>
</file>

<file path=customXml/itemProps3.xml><?xml version="1.0" encoding="utf-8"?>
<ds:datastoreItem xmlns:ds="http://schemas.openxmlformats.org/officeDocument/2006/customXml" ds:itemID="{6C51EB44-77E8-403A-8F6C-7BCBBD1534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e78df6-8faf-42ba-93a3-9fa40c7c52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16</vt:i4>
      </vt:variant>
    </vt:vector>
  </HeadingPairs>
  <TitlesOfParts>
    <vt:vector size="38" baseType="lpstr">
      <vt:lpstr>Main</vt:lpstr>
      <vt:lpstr>Home+SOHO</vt:lpstr>
      <vt:lpstr>SMB+Enterprise</vt:lpstr>
      <vt:lpstr>xSP</vt:lpstr>
      <vt:lpstr>Traffic</vt:lpstr>
      <vt:lpstr>DDoS_Prevention</vt:lpstr>
      <vt:lpstr>Maintenance</vt:lpstr>
      <vt:lpstr>Media</vt:lpstr>
      <vt:lpstr>ProductComposition</vt:lpstr>
      <vt:lpstr>ProductCompositionMatrix</vt:lpstr>
      <vt:lpstr>Migration</vt:lpstr>
      <vt:lpstr>Comment</vt:lpstr>
      <vt:lpstr>Cover</vt:lpstr>
      <vt:lpstr>SaleListHome+SOHO</vt:lpstr>
      <vt:lpstr>SaleListSMB+Enterprise</vt:lpstr>
      <vt:lpstr>SaleListxSP</vt:lpstr>
      <vt:lpstr>SaleListHostedSecurity</vt:lpstr>
      <vt:lpstr>SaleListMSA</vt:lpstr>
      <vt:lpstr>SaleListMedia</vt:lpstr>
      <vt:lpstr>ProductList</vt:lpstr>
      <vt:lpstr>MigrationList</vt:lpstr>
      <vt:lpstr>Data</vt:lpstr>
      <vt:lpstr>CommentVC</vt:lpstr>
      <vt:lpstr>CoverVC</vt:lpstr>
      <vt:lpstr>DDoS_PreventionVC</vt:lpstr>
      <vt:lpstr>EnterpriseVC</vt:lpstr>
      <vt:lpstr>IsPublicVC</vt:lpstr>
      <vt:lpstr>MaintenanceVC</vt:lpstr>
      <vt:lpstr>MediaVC</vt:lpstr>
      <vt:lpstr>MigrationVC</vt:lpstr>
      <vt:lpstr>ProductCompositionMatrixVC</vt:lpstr>
      <vt:lpstr>ProductCompositionVC</vt:lpstr>
      <vt:lpstr>ProductSelectorVC</vt:lpstr>
      <vt:lpstr>PSLicenseType</vt:lpstr>
      <vt:lpstr>PSTerm</vt:lpstr>
      <vt:lpstr>SOHOVC</vt:lpstr>
      <vt:lpstr>TrafficVC</vt:lpstr>
      <vt:lpstr>xSPVC</vt:lpstr>
    </vt:vector>
  </TitlesOfParts>
  <Company>Kaspersky Lab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Buyakin</dc:creator>
  <cp:lastModifiedBy>Марина Панасенко</cp:lastModifiedBy>
  <cp:lastPrinted>2007-02-17T13:24:53Z</cp:lastPrinted>
  <dcterms:created xsi:type="dcterms:W3CDTF">2007-01-30T08:39:54Z</dcterms:created>
  <dcterms:modified xsi:type="dcterms:W3CDTF">2016-01-14T07:34:46Z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0x010100D8FCBBD1F2E6224B8FE2A5D6FE32CBCE</vt:lpwstr>
  </property>
</Properties>
</file>